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activeTab="0"/>
  </bookViews>
  <sheets>
    <sheet name="Km-t" sheetId="1" r:id="rId1"/>
    <sheet name="Soren" sheetId="2" r:id="rId2"/>
    <sheet name="Sheet3" sheetId="3" r:id="rId3"/>
  </sheets>
  <definedNames>
    <definedName name="_xlnm.Print_Area" localSheetId="0">'Km-t'!$A$1:$AE$50</definedName>
    <definedName name="_xlnm.Print_Area" localSheetId="1">'Soren'!$A$1:$AE$50</definedName>
  </definedNames>
  <calcPr fullCalcOnLoad="1"/>
</workbook>
</file>

<file path=xl/sharedStrings.xml><?xml version="1.0" encoding="utf-8"?>
<sst xmlns="http://schemas.openxmlformats.org/spreadsheetml/2006/main" count="68" uniqueCount="36">
  <si>
    <t>Min/km</t>
  </si>
  <si>
    <t>Km/t</t>
  </si>
  <si>
    <t>800m</t>
  </si>
  <si>
    <t>1km</t>
  </si>
  <si>
    <t>1,5km</t>
  </si>
  <si>
    <t>3km</t>
  </si>
  <si>
    <t>5km</t>
  </si>
  <si>
    <t>10km</t>
  </si>
  <si>
    <t>13,3km</t>
  </si>
  <si>
    <t>42,195km</t>
  </si>
  <si>
    <t>21,1km</t>
  </si>
  <si>
    <t>100km</t>
  </si>
  <si>
    <t>27km</t>
  </si>
  <si>
    <t>39km</t>
  </si>
  <si>
    <t>35km</t>
  </si>
  <si>
    <t>s/km</t>
  </si>
  <si>
    <t>m/s</t>
  </si>
  <si>
    <t>21/7</t>
  </si>
  <si>
    <t>26/5</t>
  </si>
  <si>
    <t>3/7</t>
  </si>
  <si>
    <t>30/4</t>
  </si>
  <si>
    <t>7/10</t>
  </si>
  <si>
    <t>M</t>
  </si>
  <si>
    <t>K</t>
  </si>
  <si>
    <t>30/6</t>
  </si>
  <si>
    <t>'00</t>
  </si>
  <si>
    <t>'01</t>
  </si>
  <si>
    <t>'02</t>
  </si>
  <si>
    <t>'03</t>
  </si>
  <si>
    <t>'04</t>
  </si>
  <si>
    <t>'05</t>
  </si>
  <si>
    <t>Be</t>
  </si>
  <si>
    <t>?/5</t>
  </si>
  <si>
    <t>Jan</t>
  </si>
  <si>
    <t>Ben</t>
  </si>
  <si>
    <t>Sim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</si>
</sst>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u val="single"/>
      <sz val="10"/>
      <color indexed="16"/>
      <name val="Arial"/>
      <family val="2"/>
    </font>
    <font>
      <u val="single"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ck">
        <color indexed="21"/>
      </right>
      <top style="thick">
        <color indexed="21"/>
      </top>
      <bottom style="thin"/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 style="thin"/>
      <bottom style="thin"/>
    </border>
    <border>
      <left>
        <color indexed="63"/>
      </left>
      <right style="thick">
        <color indexed="21"/>
      </right>
      <top style="thin"/>
      <bottom style="thick">
        <color indexed="21"/>
      </bottom>
    </border>
    <border>
      <left>
        <color indexed="63"/>
      </left>
      <right style="medium">
        <color indexed="21"/>
      </right>
      <top style="thick">
        <color indexed="21"/>
      </top>
      <bottom style="thin"/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/>
      <bottom style="thin"/>
    </border>
    <border>
      <left>
        <color indexed="63"/>
      </left>
      <right style="medium">
        <color indexed="21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46" fontId="0" fillId="0" borderId="0" xfId="0" applyNumberFormat="1" applyAlignment="1">
      <alignment/>
    </xf>
    <xf numFmtId="2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" fontId="5" fillId="2" borderId="0" xfId="0" applyNumberFormat="1" applyFont="1" applyFill="1" applyAlignment="1">
      <alignment/>
    </xf>
    <xf numFmtId="1" fontId="5" fillId="3" borderId="1" xfId="0" applyNumberFormat="1" applyFont="1" applyFill="1" applyBorder="1" applyAlignment="1">
      <alignment/>
    </xf>
    <xf numFmtId="2" fontId="7" fillId="3" borderId="1" xfId="0" applyNumberFormat="1" applyFont="1" applyFill="1" applyBorder="1" applyAlignment="1">
      <alignment/>
    </xf>
    <xf numFmtId="46" fontId="0" fillId="3" borderId="1" xfId="0" applyNumberFormat="1" applyFill="1" applyBorder="1" applyAlignment="1">
      <alignment/>
    </xf>
    <xf numFmtId="1" fontId="5" fillId="4" borderId="1" xfId="0" applyNumberFormat="1" applyFont="1" applyFill="1" applyBorder="1" applyAlignment="1">
      <alignment/>
    </xf>
    <xf numFmtId="2" fontId="7" fillId="4" borderId="1" xfId="0" applyNumberFormat="1" applyFont="1" applyFill="1" applyBorder="1" applyAlignment="1">
      <alignment/>
    </xf>
    <xf numFmtId="46" fontId="0" fillId="4" borderId="1" xfId="0" applyNumberForma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" fontId="5" fillId="5" borderId="0" xfId="0" applyNumberFormat="1" applyFont="1" applyFill="1" applyBorder="1" applyAlignment="1">
      <alignment/>
    </xf>
    <xf numFmtId="2" fontId="7" fillId="5" borderId="0" xfId="0" applyNumberFormat="1" applyFont="1" applyFill="1" applyBorder="1" applyAlignment="1">
      <alignment/>
    </xf>
    <xf numFmtId="46" fontId="0" fillId="5" borderId="0" xfId="0" applyNumberFormat="1" applyFill="1" applyBorder="1" applyAlignment="1">
      <alignment/>
    </xf>
    <xf numFmtId="1" fontId="5" fillId="5" borderId="1" xfId="0" applyNumberFormat="1" applyFont="1" applyFill="1" applyBorder="1" applyAlignment="1">
      <alignment/>
    </xf>
    <xf numFmtId="2" fontId="7" fillId="5" borderId="1" xfId="0" applyNumberFormat="1" applyFont="1" applyFill="1" applyBorder="1" applyAlignment="1">
      <alignment/>
    </xf>
    <xf numFmtId="46" fontId="0" fillId="5" borderId="1" xfId="0" applyNumberFormat="1" applyFill="1" applyBorder="1" applyAlignment="1">
      <alignment/>
    </xf>
    <xf numFmtId="1" fontId="5" fillId="4" borderId="2" xfId="0" applyNumberFormat="1" applyFont="1" applyFill="1" applyBorder="1" applyAlignment="1">
      <alignment/>
    </xf>
    <xf numFmtId="2" fontId="7" fillId="4" borderId="2" xfId="0" applyNumberFormat="1" applyFont="1" applyFill="1" applyBorder="1" applyAlignment="1">
      <alignment/>
    </xf>
    <xf numFmtId="46" fontId="0" fillId="4" borderId="2" xfId="0" applyNumberFormat="1" applyFill="1" applyBorder="1" applyAlignment="1">
      <alignment/>
    </xf>
    <xf numFmtId="1" fontId="4" fillId="6" borderId="3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46" fontId="1" fillId="6" borderId="3" xfId="0" applyNumberFormat="1" applyFont="1" applyFill="1" applyBorder="1" applyAlignment="1">
      <alignment horizontal="center"/>
    </xf>
    <xf numFmtId="0" fontId="1" fillId="7" borderId="0" xfId="0" applyFont="1" applyFill="1" applyAlignment="1">
      <alignment/>
    </xf>
    <xf numFmtId="46" fontId="0" fillId="8" borderId="0" xfId="0" applyNumberFormat="1" applyFill="1" applyBorder="1" applyAlignment="1">
      <alignment/>
    </xf>
    <xf numFmtId="21" fontId="0" fillId="8" borderId="1" xfId="0" applyNumberFormat="1" applyFill="1" applyBorder="1" applyAlignment="1">
      <alignment/>
    </xf>
    <xf numFmtId="21" fontId="0" fillId="9" borderId="1" xfId="0" applyNumberFormat="1" applyFill="1" applyBorder="1" applyAlignment="1">
      <alignment/>
    </xf>
    <xf numFmtId="21" fontId="0" fillId="10" borderId="1" xfId="0" applyNumberFormat="1" applyFill="1" applyBorder="1" applyAlignment="1">
      <alignment/>
    </xf>
    <xf numFmtId="21" fontId="0" fillId="9" borderId="2" xfId="0" applyNumberFormat="1" applyFill="1" applyBorder="1" applyAlignment="1">
      <alignment/>
    </xf>
    <xf numFmtId="21" fontId="0" fillId="2" borderId="0" xfId="0" applyNumberFormat="1" applyFill="1" applyBorder="1" applyAlignment="1">
      <alignment/>
    </xf>
    <xf numFmtId="46" fontId="0" fillId="2" borderId="0" xfId="0" applyNumberFormat="1" applyFill="1" applyBorder="1" applyAlignment="1">
      <alignment/>
    </xf>
    <xf numFmtId="2" fontId="2" fillId="6" borderId="4" xfId="0" applyNumberFormat="1" applyFont="1" applyFill="1" applyBorder="1" applyAlignment="1">
      <alignment horizontal="center"/>
    </xf>
    <xf numFmtId="2" fontId="2" fillId="8" borderId="5" xfId="0" applyNumberFormat="1" applyFont="1" applyFill="1" applyBorder="1" applyAlignment="1">
      <alignment/>
    </xf>
    <xf numFmtId="2" fontId="2" fillId="8" borderId="6" xfId="0" applyNumberFormat="1" applyFont="1" applyFill="1" applyBorder="1" applyAlignment="1">
      <alignment/>
    </xf>
    <xf numFmtId="2" fontId="2" fillId="2" borderId="6" xfId="0" applyNumberFormat="1" applyFont="1" applyFill="1" applyBorder="1" applyAlignment="1">
      <alignment/>
    </xf>
    <xf numFmtId="2" fontId="2" fillId="9" borderId="6" xfId="0" applyNumberFormat="1" applyFont="1" applyFill="1" applyBorder="1" applyAlignment="1">
      <alignment/>
    </xf>
    <xf numFmtId="2" fontId="2" fillId="10" borderId="6" xfId="0" applyNumberFormat="1" applyFont="1" applyFill="1" applyBorder="1" applyAlignment="1">
      <alignment/>
    </xf>
    <xf numFmtId="2" fontId="2" fillId="9" borderId="7" xfId="0" applyNumberFormat="1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21" fontId="0" fillId="9" borderId="1" xfId="0" applyNumberFormat="1" applyFont="1" applyFill="1" applyBorder="1" applyAlignment="1">
      <alignment/>
    </xf>
    <xf numFmtId="46" fontId="2" fillId="6" borderId="3" xfId="0" applyNumberFormat="1" applyFont="1" applyFill="1" applyBorder="1" applyAlignment="1">
      <alignment horizontal="center"/>
    </xf>
    <xf numFmtId="46" fontId="3" fillId="5" borderId="0" xfId="0" applyNumberFormat="1" applyFont="1" applyFill="1" applyBorder="1" applyAlignment="1">
      <alignment/>
    </xf>
    <xf numFmtId="46" fontId="3" fillId="5" borderId="1" xfId="0" applyNumberFormat="1" applyFont="1" applyFill="1" applyBorder="1" applyAlignment="1">
      <alignment/>
    </xf>
    <xf numFmtId="46" fontId="3" fillId="0" borderId="1" xfId="0" applyNumberFormat="1" applyFont="1" applyFill="1" applyBorder="1" applyAlignment="1">
      <alignment/>
    </xf>
    <xf numFmtId="46" fontId="3" fillId="4" borderId="1" xfId="0" applyNumberFormat="1" applyFont="1" applyFill="1" applyBorder="1" applyAlignment="1">
      <alignment/>
    </xf>
    <xf numFmtId="46" fontId="3" fillId="3" borderId="1" xfId="0" applyNumberFormat="1" applyFont="1" applyFill="1" applyBorder="1" applyAlignment="1">
      <alignment/>
    </xf>
    <xf numFmtId="46" fontId="3" fillId="4" borderId="2" xfId="0" applyNumberFormat="1" applyFont="1" applyFill="1" applyBorder="1" applyAlignment="1">
      <alignment/>
    </xf>
    <xf numFmtId="46" fontId="3" fillId="11" borderId="0" xfId="0" applyNumberFormat="1" applyFont="1" applyFill="1" applyAlignment="1">
      <alignment/>
    </xf>
    <xf numFmtId="46" fontId="3" fillId="8" borderId="0" xfId="0" applyNumberFormat="1" applyFont="1" applyFill="1" applyBorder="1" applyAlignment="1">
      <alignment/>
    </xf>
    <xf numFmtId="21" fontId="3" fillId="8" borderId="1" xfId="0" applyNumberFormat="1" applyFont="1" applyFill="1" applyBorder="1" applyAlignment="1">
      <alignment/>
    </xf>
    <xf numFmtId="21" fontId="3" fillId="2" borderId="1" xfId="0" applyNumberFormat="1" applyFont="1" applyFill="1" applyBorder="1" applyAlignment="1">
      <alignment/>
    </xf>
    <xf numFmtId="21" fontId="3" fillId="9" borderId="1" xfId="0" applyNumberFormat="1" applyFont="1" applyFill="1" applyBorder="1" applyAlignment="1">
      <alignment/>
    </xf>
    <xf numFmtId="21" fontId="3" fillId="10" borderId="1" xfId="0" applyNumberFormat="1" applyFont="1" applyFill="1" applyBorder="1" applyAlignment="1">
      <alignment/>
    </xf>
    <xf numFmtId="21" fontId="3" fillId="9" borderId="2" xfId="0" applyNumberFormat="1" applyFont="1" applyFill="1" applyBorder="1" applyAlignment="1">
      <alignment/>
    </xf>
    <xf numFmtId="21" fontId="3" fillId="2" borderId="0" xfId="0" applyNumberFormat="1" applyFont="1" applyFill="1" applyBorder="1" applyAlignment="1">
      <alignment/>
    </xf>
    <xf numFmtId="46" fontId="3" fillId="2" borderId="0" xfId="0" applyNumberFormat="1" applyFont="1" applyFill="1" applyBorder="1" applyAlignment="1">
      <alignment/>
    </xf>
    <xf numFmtId="0" fontId="2" fillId="6" borderId="8" xfId="0" applyFont="1" applyFill="1" applyBorder="1" applyAlignment="1">
      <alignment horizontal="center"/>
    </xf>
    <xf numFmtId="46" fontId="3" fillId="5" borderId="9" xfId="0" applyNumberFormat="1" applyFont="1" applyFill="1" applyBorder="1" applyAlignment="1">
      <alignment/>
    </xf>
    <xf numFmtId="46" fontId="3" fillId="5" borderId="10" xfId="0" applyNumberFormat="1" applyFont="1" applyFill="1" applyBorder="1" applyAlignment="1">
      <alignment/>
    </xf>
    <xf numFmtId="46" fontId="3" fillId="0" borderId="10" xfId="0" applyNumberFormat="1" applyFont="1" applyFill="1" applyBorder="1" applyAlignment="1">
      <alignment/>
    </xf>
    <xf numFmtId="46" fontId="3" fillId="4" borderId="10" xfId="0" applyNumberFormat="1" applyFont="1" applyFill="1" applyBorder="1" applyAlignment="1">
      <alignment/>
    </xf>
    <xf numFmtId="46" fontId="3" fillId="3" borderId="10" xfId="0" applyNumberFormat="1" applyFont="1" applyFill="1" applyBorder="1" applyAlignment="1">
      <alignment/>
    </xf>
    <xf numFmtId="46" fontId="3" fillId="4" borderId="11" xfId="0" applyNumberFormat="1" applyFont="1" applyFill="1" applyBorder="1" applyAlignment="1">
      <alignment/>
    </xf>
    <xf numFmtId="46" fontId="3" fillId="12" borderId="9" xfId="0" applyNumberFormat="1" applyFont="1" applyFill="1" applyBorder="1" applyAlignment="1">
      <alignment/>
    </xf>
    <xf numFmtId="0" fontId="3" fillId="12" borderId="9" xfId="0" applyFont="1" applyFill="1" applyBorder="1" applyAlignment="1">
      <alignment/>
    </xf>
    <xf numFmtId="46" fontId="3" fillId="0" borderId="0" xfId="0" applyNumberFormat="1" applyFont="1" applyAlignment="1">
      <alignment/>
    </xf>
    <xf numFmtId="46" fontId="2" fillId="6" borderId="12" xfId="0" applyNumberFormat="1" applyFont="1" applyFill="1" applyBorder="1" applyAlignment="1">
      <alignment horizontal="center"/>
    </xf>
    <xf numFmtId="46" fontId="3" fillId="5" borderId="13" xfId="0" applyNumberFormat="1" applyFont="1" applyFill="1" applyBorder="1" applyAlignment="1">
      <alignment/>
    </xf>
    <xf numFmtId="46" fontId="3" fillId="5" borderId="14" xfId="0" applyNumberFormat="1" applyFont="1" applyFill="1" applyBorder="1" applyAlignment="1">
      <alignment/>
    </xf>
    <xf numFmtId="46" fontId="3" fillId="0" borderId="14" xfId="0" applyNumberFormat="1" applyFont="1" applyFill="1" applyBorder="1" applyAlignment="1">
      <alignment/>
    </xf>
    <xf numFmtId="46" fontId="3" fillId="4" borderId="14" xfId="0" applyNumberFormat="1" applyFont="1" applyFill="1" applyBorder="1" applyAlignment="1">
      <alignment/>
    </xf>
    <xf numFmtId="46" fontId="3" fillId="3" borderId="14" xfId="0" applyNumberFormat="1" applyFont="1" applyFill="1" applyBorder="1" applyAlignment="1">
      <alignment/>
    </xf>
    <xf numFmtId="46" fontId="3" fillId="4" borderId="15" xfId="0" applyNumberFormat="1" applyFont="1" applyFill="1" applyBorder="1" applyAlignment="1">
      <alignment/>
    </xf>
    <xf numFmtId="46" fontId="0" fillId="5" borderId="0" xfId="0" applyNumberFormat="1" applyFont="1" applyFill="1" applyBorder="1" applyAlignment="1">
      <alignment/>
    </xf>
    <xf numFmtId="46" fontId="0" fillId="5" borderId="1" xfId="0" applyNumberFormat="1" applyFont="1" applyFill="1" applyBorder="1" applyAlignment="1">
      <alignment/>
    </xf>
    <xf numFmtId="46" fontId="0" fillId="0" borderId="1" xfId="0" applyNumberFormat="1" applyFont="1" applyFill="1" applyBorder="1" applyAlignment="1">
      <alignment/>
    </xf>
    <xf numFmtId="46" fontId="0" fillId="4" borderId="1" xfId="0" applyNumberFormat="1" applyFont="1" applyFill="1" applyBorder="1" applyAlignment="1">
      <alignment/>
    </xf>
    <xf numFmtId="46" fontId="0" fillId="3" borderId="1" xfId="0" applyNumberFormat="1" applyFont="1" applyFill="1" applyBorder="1" applyAlignment="1">
      <alignment/>
    </xf>
    <xf numFmtId="46" fontId="0" fillId="4" borderId="2" xfId="0" applyNumberFormat="1" applyFont="1" applyFill="1" applyBorder="1" applyAlignment="1">
      <alignment/>
    </xf>
    <xf numFmtId="46" fontId="0" fillId="11" borderId="0" xfId="0" applyNumberFormat="1" applyFont="1" applyFill="1" applyAlignment="1">
      <alignment/>
    </xf>
    <xf numFmtId="46" fontId="0" fillId="8" borderId="0" xfId="0" applyNumberFormat="1" applyFont="1" applyFill="1" applyBorder="1" applyAlignment="1">
      <alignment/>
    </xf>
    <xf numFmtId="21" fontId="0" fillId="8" borderId="1" xfId="0" applyNumberFormat="1" applyFont="1" applyFill="1" applyBorder="1" applyAlignment="1">
      <alignment/>
    </xf>
    <xf numFmtId="21" fontId="0" fillId="2" borderId="1" xfId="0" applyNumberFormat="1" applyFont="1" applyFill="1" applyBorder="1" applyAlignment="1">
      <alignment/>
    </xf>
    <xf numFmtId="21" fontId="0" fillId="10" borderId="1" xfId="0" applyNumberFormat="1" applyFont="1" applyFill="1" applyBorder="1" applyAlignment="1">
      <alignment/>
    </xf>
    <xf numFmtId="21" fontId="0" fillId="9" borderId="2" xfId="0" applyNumberFormat="1" applyFont="1" applyFill="1" applyBorder="1" applyAlignment="1">
      <alignment/>
    </xf>
    <xf numFmtId="21" fontId="0" fillId="2" borderId="0" xfId="0" applyNumberFormat="1" applyFont="1" applyFill="1" applyBorder="1" applyAlignment="1">
      <alignment/>
    </xf>
    <xf numFmtId="46" fontId="0" fillId="2" borderId="0" xfId="0" applyNumberFormat="1" applyFont="1" applyFill="1" applyBorder="1" applyAlignment="1">
      <alignment/>
    </xf>
    <xf numFmtId="45" fontId="1" fillId="6" borderId="16" xfId="0" applyNumberFormat="1" applyFont="1" applyFill="1" applyBorder="1" applyAlignment="1">
      <alignment horizontal="center"/>
    </xf>
    <xf numFmtId="45" fontId="0" fillId="8" borderId="17" xfId="0" applyNumberFormat="1" applyFill="1" applyBorder="1" applyAlignment="1">
      <alignment/>
    </xf>
    <xf numFmtId="45" fontId="0" fillId="8" borderId="18" xfId="0" applyNumberFormat="1" applyFill="1" applyBorder="1" applyAlignment="1">
      <alignment/>
    </xf>
    <xf numFmtId="45" fontId="0" fillId="2" borderId="18" xfId="0" applyNumberFormat="1" applyFill="1" applyBorder="1" applyAlignment="1">
      <alignment/>
    </xf>
    <xf numFmtId="45" fontId="0" fillId="9" borderId="18" xfId="0" applyNumberFormat="1" applyFill="1" applyBorder="1" applyAlignment="1">
      <alignment/>
    </xf>
    <xf numFmtId="45" fontId="0" fillId="10" borderId="18" xfId="0" applyNumberFormat="1" applyFill="1" applyBorder="1" applyAlignment="1">
      <alignment/>
    </xf>
    <xf numFmtId="45" fontId="0" fillId="9" borderId="19" xfId="0" applyNumberFormat="1" applyFill="1" applyBorder="1" applyAlignment="1">
      <alignment/>
    </xf>
    <xf numFmtId="45" fontId="0" fillId="2" borderId="0" xfId="0" applyNumberFormat="1" applyFill="1" applyAlignment="1">
      <alignment/>
    </xf>
    <xf numFmtId="49" fontId="2" fillId="6" borderId="3" xfId="0" applyNumberFormat="1" applyFont="1" applyFill="1" applyBorder="1" applyAlignment="1">
      <alignment horizontal="center"/>
    </xf>
    <xf numFmtId="49" fontId="3" fillId="5" borderId="0" xfId="0" applyNumberFormat="1" applyFont="1" applyFill="1" applyBorder="1" applyAlignment="1">
      <alignment/>
    </xf>
    <xf numFmtId="49" fontId="3" fillId="5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4" borderId="1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4" borderId="2" xfId="0" applyNumberFormat="1" applyFont="1" applyFill="1" applyBorder="1" applyAlignment="1">
      <alignment/>
    </xf>
    <xf numFmtId="49" fontId="3" fillId="11" borderId="0" xfId="0" applyNumberFormat="1" applyFont="1" applyFill="1" applyAlignment="1">
      <alignment/>
    </xf>
    <xf numFmtId="49" fontId="3" fillId="6" borderId="3" xfId="0" applyNumberFormat="1" applyFont="1" applyFill="1" applyBorder="1" applyAlignment="1">
      <alignment horizontal="center"/>
    </xf>
    <xf numFmtId="49" fontId="3" fillId="8" borderId="0" xfId="0" applyNumberFormat="1" applyFont="1" applyFill="1" applyBorder="1" applyAlignment="1">
      <alignment/>
    </xf>
    <xf numFmtId="49" fontId="3" fillId="8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49" fontId="3" fillId="9" borderId="1" xfId="0" applyNumberFormat="1" applyFont="1" applyFill="1" applyBorder="1" applyAlignment="1">
      <alignment/>
    </xf>
    <xf numFmtId="49" fontId="3" fillId="10" borderId="1" xfId="0" applyNumberFormat="1" applyFont="1" applyFill="1" applyBorder="1" applyAlignment="1">
      <alignment/>
    </xf>
    <xf numFmtId="49" fontId="3" fillId="9" borderId="2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49" fontId="3" fillId="12" borderId="0" xfId="0" applyNumberFormat="1" applyFont="1" applyFill="1" applyBorder="1" applyAlignment="1">
      <alignment/>
    </xf>
    <xf numFmtId="49" fontId="1" fillId="6" borderId="3" xfId="0" applyNumberFormat="1" applyFont="1" applyFill="1" applyBorder="1" applyAlignment="1">
      <alignment horizontal="center"/>
    </xf>
    <xf numFmtId="49" fontId="0" fillId="5" borderId="0" xfId="0" applyNumberFormat="1" applyFill="1" applyBorder="1" applyAlignment="1">
      <alignment/>
    </xf>
    <xf numFmtId="49" fontId="0" fillId="5" borderId="1" xfId="0" applyNumberForma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5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49" fontId="0" fillId="4" borderId="1" xfId="0" applyNumberFormat="1" applyFill="1" applyBorder="1" applyAlignment="1">
      <alignment/>
    </xf>
    <xf numFmtId="49" fontId="0" fillId="3" borderId="1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49" fontId="0" fillId="0" borderId="0" xfId="0" applyNumberFormat="1" applyAlignment="1">
      <alignment/>
    </xf>
    <xf numFmtId="49" fontId="2" fillId="8" borderId="0" xfId="0" applyNumberFormat="1" applyFont="1" applyFill="1" applyBorder="1" applyAlignment="1">
      <alignment/>
    </xf>
    <xf numFmtId="49" fontId="2" fillId="8" borderId="1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49" fontId="2" fillId="9" borderId="1" xfId="0" applyNumberFormat="1" applyFont="1" applyFill="1" applyBorder="1" applyAlignment="1">
      <alignment/>
    </xf>
    <xf numFmtId="49" fontId="2" fillId="10" borderId="1" xfId="0" applyNumberFormat="1" applyFont="1" applyFill="1" applyBorder="1" applyAlignment="1">
      <alignment/>
    </xf>
    <xf numFmtId="49" fontId="2" fillId="9" borderId="2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49" fontId="2" fillId="9" borderId="1" xfId="0" applyNumberFormat="1" applyFont="1" applyFill="1" applyBorder="1" applyAlignment="1" quotePrefix="1">
      <alignment/>
    </xf>
    <xf numFmtId="49" fontId="2" fillId="10" borderId="1" xfId="0" applyNumberFormat="1" applyFont="1" applyFill="1" applyBorder="1" applyAlignment="1" quotePrefix="1">
      <alignment/>
    </xf>
    <xf numFmtId="49" fontId="2" fillId="8" borderId="1" xfId="0" applyNumberFormat="1" applyFont="1" applyFill="1" applyBorder="1" applyAlignment="1" quotePrefix="1">
      <alignment/>
    </xf>
    <xf numFmtId="49" fontId="2" fillId="2" borderId="1" xfId="0" applyNumberFormat="1" applyFont="1" applyFill="1" applyBorder="1" applyAlignment="1" quotePrefix="1">
      <alignment/>
    </xf>
    <xf numFmtId="46" fontId="8" fillId="3" borderId="10" xfId="0" applyNumberFormat="1" applyFont="1" applyFill="1" applyBorder="1" applyAlignment="1">
      <alignment/>
    </xf>
    <xf numFmtId="21" fontId="9" fillId="9" borderId="1" xfId="0" applyNumberFormat="1" applyFont="1" applyFill="1" applyBorder="1" applyAlignment="1">
      <alignment/>
    </xf>
    <xf numFmtId="46" fontId="9" fillId="3" borderId="1" xfId="0" applyNumberFormat="1" applyFont="1" applyFill="1" applyBorder="1" applyAlignment="1">
      <alignment/>
    </xf>
    <xf numFmtId="46" fontId="9" fillId="4" borderId="1" xfId="0" applyNumberFormat="1" applyFont="1" applyFill="1" applyBorder="1" applyAlignment="1">
      <alignment/>
    </xf>
    <xf numFmtId="46" fontId="9" fillId="0" borderId="1" xfId="0" applyNumberFormat="1" applyFont="1" applyFill="1" applyBorder="1" applyAlignment="1">
      <alignment/>
    </xf>
    <xf numFmtId="46" fontId="8" fillId="0" borderId="1" xfId="0" applyNumberFormat="1" applyFont="1" applyFill="1" applyBorder="1" applyAlignment="1">
      <alignment/>
    </xf>
    <xf numFmtId="21" fontId="9" fillId="8" borderId="1" xfId="0" applyNumberFormat="1" applyFont="1" applyFill="1" applyBorder="1" applyAlignment="1">
      <alignment/>
    </xf>
    <xf numFmtId="46" fontId="8" fillId="5" borderId="1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zoomScale="75" zoomScaleNormal="75" workbookViewId="0" topLeftCell="A1">
      <selection activeCell="G29" sqref="G29"/>
    </sheetView>
  </sheetViews>
  <sheetFormatPr defaultColWidth="9.140625" defaultRowHeight="12.75"/>
  <cols>
    <col min="1" max="1" width="8.00390625" style="96" customWidth="1"/>
    <col min="2" max="2" width="5.140625" style="4" bestFit="1" customWidth="1"/>
    <col min="3" max="3" width="4.8515625" style="3" customWidth="1"/>
    <col min="4" max="4" width="4.140625" style="131" customWidth="1"/>
    <col min="5" max="5" width="6.8515625" style="40" bestFit="1" customWidth="1"/>
    <col min="6" max="6" width="3.00390625" style="104" customWidth="1"/>
    <col min="7" max="7" width="7.140625" style="81" customWidth="1"/>
    <col min="8" max="8" width="3.00390625" style="112" customWidth="1"/>
    <col min="9" max="9" width="7.140625" style="57" customWidth="1"/>
    <col min="10" max="10" width="3.00390625" style="104" customWidth="1"/>
    <col min="11" max="11" width="7.00390625" style="81" customWidth="1"/>
    <col min="12" max="12" width="3.00390625" style="112" customWidth="1"/>
    <col min="13" max="13" width="7.28125" style="88" customWidth="1"/>
    <col min="14" max="14" width="3.00390625" style="104" customWidth="1"/>
    <col min="15" max="15" width="7.140625" style="49" customWidth="1"/>
    <col min="16" max="16" width="3.00390625" style="104" customWidth="1"/>
    <col min="17" max="17" width="7.140625" style="49" customWidth="1"/>
    <col min="18" max="18" width="3.00390625" style="104" customWidth="1"/>
    <col min="19" max="19" width="7.140625" style="49" customWidth="1"/>
    <col min="20" max="20" width="3.00390625" style="112" customWidth="1"/>
    <col min="21" max="21" width="7.140625" style="88" customWidth="1"/>
    <col min="22" max="22" width="3.00390625" style="104" customWidth="1"/>
    <col min="23" max="23" width="8.140625" style="66" customWidth="1"/>
    <col min="24" max="24" width="3.00390625" style="113" customWidth="1"/>
    <col min="25" max="25" width="7.140625" style="1" customWidth="1"/>
    <col min="26" max="26" width="3.00390625" style="124" customWidth="1"/>
    <col min="27" max="27" width="7.140625" style="67" customWidth="1"/>
    <col min="28" max="28" width="3.00390625" style="112" customWidth="1"/>
    <col min="29" max="29" width="7.421875" style="32" customWidth="1"/>
    <col min="30" max="30" width="3.00390625" style="104" customWidth="1"/>
    <col min="31" max="31" width="7.140625" style="67" customWidth="1"/>
    <col min="32" max="16384" width="8.00390625" style="0" customWidth="1"/>
  </cols>
  <sheetData>
    <row r="1" spans="1:31" s="25" customFormat="1" ht="13.5" thickTop="1">
      <c r="A1" s="89" t="s">
        <v>0</v>
      </c>
      <c r="B1" s="22" t="s">
        <v>15</v>
      </c>
      <c r="C1" s="23" t="s">
        <v>16</v>
      </c>
      <c r="D1" s="97"/>
      <c r="E1" s="33" t="s">
        <v>1</v>
      </c>
      <c r="F1" s="97"/>
      <c r="G1" s="24" t="s">
        <v>6</v>
      </c>
      <c r="H1" s="105"/>
      <c r="I1" s="42" t="s">
        <v>7</v>
      </c>
      <c r="J1" s="97"/>
      <c r="K1" s="24" t="s">
        <v>8</v>
      </c>
      <c r="L1" s="105"/>
      <c r="M1" s="24" t="s">
        <v>10</v>
      </c>
      <c r="N1" s="97"/>
      <c r="O1" s="42" t="s">
        <v>12</v>
      </c>
      <c r="P1" s="97"/>
      <c r="Q1" s="42" t="s">
        <v>14</v>
      </c>
      <c r="R1" s="97"/>
      <c r="S1" s="42" t="s">
        <v>13</v>
      </c>
      <c r="T1" s="105"/>
      <c r="U1" s="24" t="s">
        <v>9</v>
      </c>
      <c r="V1" s="97"/>
      <c r="W1" s="58" t="s">
        <v>11</v>
      </c>
      <c r="X1" s="97"/>
      <c r="Y1" s="24" t="s">
        <v>2</v>
      </c>
      <c r="Z1" s="114"/>
      <c r="AA1" s="42" t="s">
        <v>3</v>
      </c>
      <c r="AB1" s="105"/>
      <c r="AC1" s="24" t="s">
        <v>4</v>
      </c>
      <c r="AD1" s="97"/>
      <c r="AE1" s="68" t="s">
        <v>5</v>
      </c>
    </row>
    <row r="2" spans="1:31" ht="12.75">
      <c r="A2" s="90">
        <v>0.001388888888888889</v>
      </c>
      <c r="B2" s="13">
        <f aca="true" t="shared" si="0" ref="B2:B9">3600*HOUR(A2)+60*MINUTE(A2)+SECOND(A2)</f>
        <v>120</v>
      </c>
      <c r="C2" s="14">
        <f aca="true" t="shared" si="1" ref="C2:C8">1000/B2</f>
        <v>8.333333333333334</v>
      </c>
      <c r="D2" s="125"/>
      <c r="E2" s="34">
        <f aca="true" t="shared" si="2" ref="E2:E8">C2*3.6</f>
        <v>30.000000000000004</v>
      </c>
      <c r="F2" s="98"/>
      <c r="G2" s="75">
        <f aca="true" t="shared" si="3" ref="G2:G8">A2*5</f>
        <v>0.006944444444444445</v>
      </c>
      <c r="H2" s="106"/>
      <c r="I2" s="50">
        <f aca="true" t="shared" si="4" ref="I2:I8">A2*10</f>
        <v>0.01388888888888889</v>
      </c>
      <c r="J2" s="98"/>
      <c r="K2" s="75">
        <f aca="true" t="shared" si="5" ref="K2:K8">A2*13.3</f>
        <v>0.018472222222222223</v>
      </c>
      <c r="L2" s="106"/>
      <c r="M2" s="82">
        <f aca="true" t="shared" si="6" ref="M2:M33">A2*21.1</f>
        <v>0.029305555555555557</v>
      </c>
      <c r="N2" s="98"/>
      <c r="O2" s="43">
        <f aca="true" t="shared" si="7" ref="O2:O8">A2*27</f>
        <v>0.0375</v>
      </c>
      <c r="P2" s="98"/>
      <c r="Q2" s="43">
        <f aca="true" t="shared" si="8" ref="Q2:Q8">A2*35</f>
        <v>0.04861111111111111</v>
      </c>
      <c r="R2" s="98"/>
      <c r="S2" s="43">
        <f aca="true" t="shared" si="9" ref="S2:S8">A2*39</f>
        <v>0.05416666666666667</v>
      </c>
      <c r="T2" s="106"/>
      <c r="U2" s="82">
        <f aca="true" t="shared" si="10" ref="U2:U8">A2*42.195</f>
        <v>0.05860416666666667</v>
      </c>
      <c r="V2" s="98"/>
      <c r="W2" s="59">
        <f aca="true" t="shared" si="11" ref="W2:W8">A2*100</f>
        <v>0.1388888888888889</v>
      </c>
      <c r="X2" s="98"/>
      <c r="Y2" s="15">
        <f aca="true" t="shared" si="12" ref="Y2:Y7">A2*0.8</f>
        <v>0.0011111111111111111</v>
      </c>
      <c r="Z2" s="115"/>
      <c r="AA2" s="43">
        <f aca="true" t="shared" si="13" ref="AA2:AA7">A2</f>
        <v>0.001388888888888889</v>
      </c>
      <c r="AB2" s="106"/>
      <c r="AC2" s="26">
        <f aca="true" t="shared" si="14" ref="AC2:AC7">A2*1.5</f>
        <v>0.0020833333333333333</v>
      </c>
      <c r="AD2" s="98"/>
      <c r="AE2" s="69">
        <f aca="true" t="shared" si="15" ref="AE2:AE7">A2*3</f>
        <v>0.004166666666666667</v>
      </c>
    </row>
    <row r="3" spans="1:31" ht="12.75">
      <c r="A3" s="91">
        <f aca="true" t="shared" si="16" ref="A3:A9">A2+TIME(0,0,5)</f>
        <v>0.0014467592592592594</v>
      </c>
      <c r="B3" s="16">
        <f t="shared" si="0"/>
        <v>125</v>
      </c>
      <c r="C3" s="17">
        <f t="shared" si="1"/>
        <v>8</v>
      </c>
      <c r="D3" s="126"/>
      <c r="E3" s="35">
        <f t="shared" si="2"/>
        <v>28.8</v>
      </c>
      <c r="F3" s="99"/>
      <c r="G3" s="76">
        <f t="shared" si="3"/>
        <v>0.007233796296296297</v>
      </c>
      <c r="H3" s="107"/>
      <c r="I3" s="51">
        <f t="shared" si="4"/>
        <v>0.014467592592592594</v>
      </c>
      <c r="J3" s="99"/>
      <c r="K3" s="76">
        <f t="shared" si="5"/>
        <v>0.01924189814814815</v>
      </c>
      <c r="L3" s="107"/>
      <c r="M3" s="83">
        <f t="shared" si="6"/>
        <v>0.030526620370370374</v>
      </c>
      <c r="N3" s="99"/>
      <c r="O3" s="44">
        <f t="shared" si="7"/>
        <v>0.03906250000000001</v>
      </c>
      <c r="P3" s="99"/>
      <c r="Q3" s="44">
        <f t="shared" si="8"/>
        <v>0.05063657407407408</v>
      </c>
      <c r="R3" s="99"/>
      <c r="S3" s="44">
        <f t="shared" si="9"/>
        <v>0.05642361111111112</v>
      </c>
      <c r="T3" s="107"/>
      <c r="U3" s="83">
        <f t="shared" si="10"/>
        <v>0.06104600694444445</v>
      </c>
      <c r="V3" s="99"/>
      <c r="W3" s="60">
        <f t="shared" si="11"/>
        <v>0.14467592592592593</v>
      </c>
      <c r="X3" s="99"/>
      <c r="Y3" s="18">
        <f t="shared" si="12"/>
        <v>0.0011574074074074076</v>
      </c>
      <c r="Z3" s="116"/>
      <c r="AA3" s="44">
        <f t="shared" si="13"/>
        <v>0.0014467592592592594</v>
      </c>
      <c r="AB3" s="107"/>
      <c r="AC3" s="27">
        <f t="shared" si="14"/>
        <v>0.002170138888888889</v>
      </c>
      <c r="AD3" s="99"/>
      <c r="AE3" s="70">
        <f t="shared" si="15"/>
        <v>0.004340277777777778</v>
      </c>
    </row>
    <row r="4" spans="1:31" ht="12.75">
      <c r="A4" s="91">
        <f t="shared" si="16"/>
        <v>0.0015046296296296298</v>
      </c>
      <c r="B4" s="16">
        <f t="shared" si="0"/>
        <v>130</v>
      </c>
      <c r="C4" s="17">
        <f t="shared" si="1"/>
        <v>7.6923076923076925</v>
      </c>
      <c r="D4" s="126"/>
      <c r="E4" s="35">
        <f t="shared" si="2"/>
        <v>27.692307692307693</v>
      </c>
      <c r="F4" s="99"/>
      <c r="G4" s="76">
        <f t="shared" si="3"/>
        <v>0.0075231481481481495</v>
      </c>
      <c r="H4" s="107"/>
      <c r="I4" s="51">
        <f t="shared" si="4"/>
        <v>0.015046296296296299</v>
      </c>
      <c r="J4" s="99"/>
      <c r="K4" s="76">
        <f t="shared" si="5"/>
        <v>0.020011574074074077</v>
      </c>
      <c r="L4" s="107"/>
      <c r="M4" s="83">
        <f t="shared" si="6"/>
        <v>0.03174768518518519</v>
      </c>
      <c r="N4" s="99"/>
      <c r="O4" s="44">
        <f t="shared" si="7"/>
        <v>0.04062500000000001</v>
      </c>
      <c r="P4" s="99"/>
      <c r="Q4" s="44">
        <f t="shared" si="8"/>
        <v>0.05266203703703704</v>
      </c>
      <c r="R4" s="99"/>
      <c r="S4" s="44">
        <f t="shared" si="9"/>
        <v>0.05868055555555556</v>
      </c>
      <c r="T4" s="107"/>
      <c r="U4" s="83">
        <f t="shared" si="10"/>
        <v>0.06348784722222223</v>
      </c>
      <c r="V4" s="99"/>
      <c r="W4" s="60">
        <f t="shared" si="11"/>
        <v>0.150462962962963</v>
      </c>
      <c r="X4" s="99"/>
      <c r="Y4" s="18">
        <f t="shared" si="12"/>
        <v>0.001203703703703704</v>
      </c>
      <c r="Z4" s="116"/>
      <c r="AA4" s="44">
        <f t="shared" si="13"/>
        <v>0.0015046296296296298</v>
      </c>
      <c r="AB4" s="107"/>
      <c r="AC4" s="27">
        <f t="shared" si="14"/>
        <v>0.0022569444444444447</v>
      </c>
      <c r="AD4" s="99"/>
      <c r="AE4" s="70">
        <f t="shared" si="15"/>
        <v>0.004513888888888889</v>
      </c>
    </row>
    <row r="5" spans="1:31" ht="12.75">
      <c r="A5" s="92">
        <f t="shared" si="16"/>
        <v>0.0015625000000000003</v>
      </c>
      <c r="B5" s="11">
        <f t="shared" si="0"/>
        <v>135</v>
      </c>
      <c r="C5" s="12">
        <f t="shared" si="1"/>
        <v>7.407407407407407</v>
      </c>
      <c r="D5" s="127"/>
      <c r="E5" s="36">
        <f t="shared" si="2"/>
        <v>26.666666666666668</v>
      </c>
      <c r="F5" s="100"/>
      <c r="G5" s="77">
        <f t="shared" si="3"/>
        <v>0.007812500000000002</v>
      </c>
      <c r="H5" s="108"/>
      <c r="I5" s="52">
        <f t="shared" si="4"/>
        <v>0.015625000000000003</v>
      </c>
      <c r="J5" s="100"/>
      <c r="K5" s="77">
        <f t="shared" si="5"/>
        <v>0.020781250000000005</v>
      </c>
      <c r="L5" s="108"/>
      <c r="M5" s="84">
        <f t="shared" si="6"/>
        <v>0.03296875000000001</v>
      </c>
      <c r="N5" s="100"/>
      <c r="O5" s="45">
        <f t="shared" si="7"/>
        <v>0.04218750000000001</v>
      </c>
      <c r="P5" s="100"/>
      <c r="Q5" s="45">
        <f t="shared" si="8"/>
        <v>0.054687500000000014</v>
      </c>
      <c r="R5" s="100"/>
      <c r="S5" s="45">
        <f t="shared" si="9"/>
        <v>0.06093750000000001</v>
      </c>
      <c r="T5" s="108"/>
      <c r="U5" s="84">
        <f t="shared" si="10"/>
        <v>0.06592968750000001</v>
      </c>
      <c r="V5" s="100"/>
      <c r="W5" s="61">
        <f t="shared" si="11"/>
        <v>0.15625000000000003</v>
      </c>
      <c r="X5" s="100"/>
      <c r="Y5" s="77">
        <f t="shared" si="12"/>
        <v>0.0012500000000000002</v>
      </c>
      <c r="Z5" s="117"/>
      <c r="AA5" s="45">
        <f t="shared" si="13"/>
        <v>0.0015625000000000003</v>
      </c>
      <c r="AB5" s="108"/>
      <c r="AC5" s="84">
        <f t="shared" si="14"/>
        <v>0.0023437500000000003</v>
      </c>
      <c r="AD5" s="100"/>
      <c r="AE5" s="71">
        <f t="shared" si="15"/>
        <v>0.004687500000000001</v>
      </c>
    </row>
    <row r="6" spans="1:31" ht="12.75">
      <c r="A6" s="92">
        <f t="shared" si="16"/>
        <v>0.0016203703703703708</v>
      </c>
      <c r="B6" s="11">
        <f t="shared" si="0"/>
        <v>140</v>
      </c>
      <c r="C6" s="12">
        <f t="shared" si="1"/>
        <v>7.142857142857143</v>
      </c>
      <c r="D6" s="127"/>
      <c r="E6" s="36">
        <f t="shared" si="2"/>
        <v>25.714285714285715</v>
      </c>
      <c r="F6" s="100"/>
      <c r="G6" s="77">
        <f t="shared" si="3"/>
        <v>0.008101851851851853</v>
      </c>
      <c r="H6" s="108"/>
      <c r="I6" s="52">
        <f t="shared" si="4"/>
        <v>0.016203703703703706</v>
      </c>
      <c r="J6" s="100"/>
      <c r="K6" s="77">
        <f t="shared" si="5"/>
        <v>0.02155092592592593</v>
      </c>
      <c r="L6" s="108"/>
      <c r="M6" s="84">
        <f t="shared" si="6"/>
        <v>0.034189814814814826</v>
      </c>
      <c r="N6" s="100"/>
      <c r="O6" s="45">
        <f t="shared" si="7"/>
        <v>0.04375000000000001</v>
      </c>
      <c r="P6" s="100"/>
      <c r="Q6" s="45">
        <f t="shared" si="8"/>
        <v>0.05671296296296298</v>
      </c>
      <c r="R6" s="100"/>
      <c r="S6" s="45">
        <f t="shared" si="9"/>
        <v>0.06319444444444446</v>
      </c>
      <c r="T6" s="108"/>
      <c r="U6" s="84">
        <f t="shared" si="10"/>
        <v>0.06837152777777779</v>
      </c>
      <c r="V6" s="100"/>
      <c r="W6" s="61">
        <f t="shared" si="11"/>
        <v>0.16203703703703706</v>
      </c>
      <c r="X6" s="100"/>
      <c r="Y6" s="77">
        <f t="shared" si="12"/>
        <v>0.0012962962962962967</v>
      </c>
      <c r="Z6" s="117"/>
      <c r="AA6" s="45">
        <f t="shared" si="13"/>
        <v>0.0016203703703703708</v>
      </c>
      <c r="AB6" s="108"/>
      <c r="AC6" s="84">
        <f t="shared" si="14"/>
        <v>0.002430555555555556</v>
      </c>
      <c r="AD6" s="100"/>
      <c r="AE6" s="71">
        <f t="shared" si="15"/>
        <v>0.004861111111111112</v>
      </c>
    </row>
    <row r="7" spans="1:31" ht="12.75">
      <c r="A7" s="92">
        <f t="shared" si="16"/>
        <v>0.0016782407407407412</v>
      </c>
      <c r="B7" s="11">
        <f t="shared" si="0"/>
        <v>145</v>
      </c>
      <c r="C7" s="12">
        <f t="shared" si="1"/>
        <v>6.896551724137931</v>
      </c>
      <c r="D7" s="127"/>
      <c r="E7" s="36">
        <f t="shared" si="2"/>
        <v>24.82758620689655</v>
      </c>
      <c r="F7" s="100"/>
      <c r="G7" s="77">
        <f t="shared" si="3"/>
        <v>0.008391203703703706</v>
      </c>
      <c r="H7" s="108"/>
      <c r="I7" s="52">
        <f t="shared" si="4"/>
        <v>0.016782407407407413</v>
      </c>
      <c r="J7" s="100"/>
      <c r="K7" s="77">
        <f t="shared" si="5"/>
        <v>0.02232060185185186</v>
      </c>
      <c r="L7" s="108"/>
      <c r="M7" s="84">
        <f t="shared" si="6"/>
        <v>0.03541087962962964</v>
      </c>
      <c r="N7" s="100"/>
      <c r="O7" s="45">
        <f t="shared" si="7"/>
        <v>0.04531250000000001</v>
      </c>
      <c r="P7" s="100"/>
      <c r="Q7" s="45">
        <f t="shared" si="8"/>
        <v>0.058738425925925944</v>
      </c>
      <c r="R7" s="100"/>
      <c r="S7" s="45">
        <f t="shared" si="9"/>
        <v>0.0654513888888889</v>
      </c>
      <c r="T7" s="108"/>
      <c r="U7" s="84">
        <f t="shared" si="10"/>
        <v>0.07081336805555558</v>
      </c>
      <c r="V7" s="100"/>
      <c r="W7" s="61">
        <f t="shared" si="11"/>
        <v>0.16782407407407413</v>
      </c>
      <c r="X7" s="100"/>
      <c r="Y7" s="77">
        <f t="shared" si="12"/>
        <v>0.0013425925925925931</v>
      </c>
      <c r="Z7" s="117"/>
      <c r="AA7" s="45">
        <f t="shared" si="13"/>
        <v>0.0016782407407407412</v>
      </c>
      <c r="AB7" s="108"/>
      <c r="AC7" s="84">
        <f t="shared" si="14"/>
        <v>0.0025173611111111117</v>
      </c>
      <c r="AD7" s="100"/>
      <c r="AE7" s="71">
        <f t="shared" si="15"/>
        <v>0.005034722222222223</v>
      </c>
    </row>
    <row r="8" spans="1:31" ht="12.75">
      <c r="A8" s="90">
        <f t="shared" si="16"/>
        <v>0.0017361111111111117</v>
      </c>
      <c r="B8" s="13">
        <f t="shared" si="0"/>
        <v>150</v>
      </c>
      <c r="C8" s="14">
        <f t="shared" si="1"/>
        <v>6.666666666666667</v>
      </c>
      <c r="D8" s="125"/>
      <c r="E8" s="34">
        <f t="shared" si="2"/>
        <v>24</v>
      </c>
      <c r="F8" s="98"/>
      <c r="G8" s="75">
        <f t="shared" si="3"/>
        <v>0.008680555555555558</v>
      </c>
      <c r="H8" s="106"/>
      <c r="I8" s="50">
        <f t="shared" si="4"/>
        <v>0.017361111111111115</v>
      </c>
      <c r="J8" s="98"/>
      <c r="K8" s="75">
        <f t="shared" si="5"/>
        <v>0.023090277777777786</v>
      </c>
      <c r="L8" s="106"/>
      <c r="M8" s="82">
        <f t="shared" si="6"/>
        <v>0.03663194444444446</v>
      </c>
      <c r="N8" s="98"/>
      <c r="O8" s="43">
        <f t="shared" si="7"/>
        <v>0.046875000000000014</v>
      </c>
      <c r="P8" s="98"/>
      <c r="Q8" s="43">
        <f t="shared" si="8"/>
        <v>0.06076388888888891</v>
      </c>
      <c r="R8" s="98"/>
      <c r="S8" s="43">
        <f t="shared" si="9"/>
        <v>0.06770833333333336</v>
      </c>
      <c r="T8" s="106"/>
      <c r="U8" s="82">
        <f t="shared" si="10"/>
        <v>0.07325520833333336</v>
      </c>
      <c r="V8" s="98"/>
      <c r="W8" s="59">
        <f t="shared" si="11"/>
        <v>0.17361111111111116</v>
      </c>
      <c r="X8" s="98"/>
      <c r="Y8" s="15">
        <f aca="true" t="shared" si="17" ref="Y8:Y50">A8*0.8</f>
        <v>0.0013888888888888894</v>
      </c>
      <c r="Z8" s="115"/>
      <c r="AA8" s="43">
        <f aca="true" t="shared" si="18" ref="AA8:AA50">A8</f>
        <v>0.0017361111111111117</v>
      </c>
      <c r="AB8" s="106"/>
      <c r="AC8" s="26">
        <f aca="true" t="shared" si="19" ref="AC8:AC50">A8*1.5</f>
        <v>0.0026041666666666674</v>
      </c>
      <c r="AD8" s="98"/>
      <c r="AE8" s="69">
        <f aca="true" t="shared" si="20" ref="AE8:AE50">A8*3</f>
        <v>0.005208333333333335</v>
      </c>
    </row>
    <row r="9" spans="1:31" ht="12.75">
      <c r="A9" s="91">
        <f t="shared" si="16"/>
        <v>0.0017939814814814821</v>
      </c>
      <c r="B9" s="16">
        <f t="shared" si="0"/>
        <v>155</v>
      </c>
      <c r="C9" s="17">
        <f aca="true" t="shared" si="21" ref="C9:C50">1000/B9</f>
        <v>6.451612903225806</v>
      </c>
      <c r="D9" s="126"/>
      <c r="E9" s="35">
        <f aca="true" t="shared" si="22" ref="E9:E50">C9*3.6</f>
        <v>23.225806451612904</v>
      </c>
      <c r="F9" s="99" t="s">
        <v>22</v>
      </c>
      <c r="G9" s="76">
        <f aca="true" t="shared" si="23" ref="G9:G35">A9*5</f>
        <v>0.00896990740740741</v>
      </c>
      <c r="H9" s="107"/>
      <c r="I9" s="51">
        <f aca="true" t="shared" si="24" ref="I9:I35">A9*10</f>
        <v>0.01793981481481482</v>
      </c>
      <c r="J9" s="99"/>
      <c r="K9" s="76">
        <f aca="true" t="shared" si="25" ref="K9:K35">A9*13.3</f>
        <v>0.023859953703703713</v>
      </c>
      <c r="L9" s="107"/>
      <c r="M9" s="83">
        <f t="shared" si="6"/>
        <v>0.037853009259259274</v>
      </c>
      <c r="N9" s="99"/>
      <c r="O9" s="44">
        <f aca="true" t="shared" si="26" ref="O9:O50">A9*27</f>
        <v>0.048437500000000015</v>
      </c>
      <c r="P9" s="99"/>
      <c r="Q9" s="44">
        <f aca="true" t="shared" si="27" ref="Q9:Q50">A9*35</f>
        <v>0.06278935185185187</v>
      </c>
      <c r="R9" s="99"/>
      <c r="S9" s="44">
        <f aca="true" t="shared" si="28" ref="S9:S50">A9*39</f>
        <v>0.0699652777777778</v>
      </c>
      <c r="T9" s="107"/>
      <c r="U9" s="83">
        <f aca="true" t="shared" si="29" ref="U9:U35">A9*42.195</f>
        <v>0.07569704861111114</v>
      </c>
      <c r="V9" s="99"/>
      <c r="W9" s="60">
        <f aca="true" t="shared" si="30" ref="W9:W35">A9*100</f>
        <v>0.17939814814814822</v>
      </c>
      <c r="X9" s="99"/>
      <c r="Y9" s="18">
        <f t="shared" si="17"/>
        <v>0.0014351851851851858</v>
      </c>
      <c r="Z9" s="116"/>
      <c r="AA9" s="44">
        <f t="shared" si="18"/>
        <v>0.0017939814814814821</v>
      </c>
      <c r="AB9" s="107"/>
      <c r="AC9" s="27">
        <f t="shared" si="19"/>
        <v>0.002690972222222223</v>
      </c>
      <c r="AD9" s="99"/>
      <c r="AE9" s="70">
        <f t="shared" si="20"/>
        <v>0.005381944444444446</v>
      </c>
    </row>
    <row r="10" spans="1:31" ht="12.75">
      <c r="A10" s="91">
        <f aca="true" t="shared" si="31" ref="A10:A35">A9+TIME(0,0,5)</f>
        <v>0.0018518518518518526</v>
      </c>
      <c r="B10" s="16">
        <f aca="true" t="shared" si="32" ref="B10:B50">3600*HOUR(A10)+60*MINUTE(A10)+SECOND(A10)</f>
        <v>160</v>
      </c>
      <c r="C10" s="17">
        <f t="shared" si="21"/>
        <v>6.25</v>
      </c>
      <c r="D10" s="126"/>
      <c r="E10" s="35">
        <f t="shared" si="22"/>
        <v>22.5</v>
      </c>
      <c r="F10" s="99"/>
      <c r="G10" s="76">
        <f t="shared" si="23"/>
        <v>0.009259259259259262</v>
      </c>
      <c r="H10" s="107"/>
      <c r="I10" s="51">
        <f t="shared" si="24"/>
        <v>0.018518518518518524</v>
      </c>
      <c r="J10" s="99"/>
      <c r="K10" s="76">
        <f t="shared" si="25"/>
        <v>0.02462962962962964</v>
      </c>
      <c r="L10" s="107"/>
      <c r="M10" s="83">
        <f t="shared" si="6"/>
        <v>0.039074074074074094</v>
      </c>
      <c r="N10" s="99"/>
      <c r="O10" s="44">
        <f t="shared" si="26"/>
        <v>0.05000000000000002</v>
      </c>
      <c r="P10" s="99"/>
      <c r="Q10" s="44">
        <f t="shared" si="27"/>
        <v>0.06481481481481484</v>
      </c>
      <c r="R10" s="99"/>
      <c r="S10" s="44">
        <f t="shared" si="28"/>
        <v>0.07222222222222226</v>
      </c>
      <c r="T10" s="107"/>
      <c r="U10" s="83">
        <f t="shared" si="29"/>
        <v>0.07813888888888892</v>
      </c>
      <c r="V10" s="99"/>
      <c r="W10" s="60">
        <f t="shared" si="30"/>
        <v>0.18518518518518526</v>
      </c>
      <c r="X10" s="99"/>
      <c r="Y10" s="18">
        <f t="shared" si="17"/>
        <v>0.001481481481481482</v>
      </c>
      <c r="Z10" s="116"/>
      <c r="AA10" s="44">
        <f t="shared" si="18"/>
        <v>0.0018518518518518526</v>
      </c>
      <c r="AB10" s="107" t="s">
        <v>23</v>
      </c>
      <c r="AC10" s="27">
        <f t="shared" si="19"/>
        <v>0.0027777777777777788</v>
      </c>
      <c r="AD10" s="99"/>
      <c r="AE10" s="70">
        <f t="shared" si="20"/>
        <v>0.0055555555555555575</v>
      </c>
    </row>
    <row r="11" spans="1:31" ht="12.75">
      <c r="A11" s="92">
        <f t="shared" si="31"/>
        <v>0.001909722222222223</v>
      </c>
      <c r="B11" s="11">
        <f t="shared" si="32"/>
        <v>165</v>
      </c>
      <c r="C11" s="12">
        <f t="shared" si="21"/>
        <v>6.0606060606060606</v>
      </c>
      <c r="D11" s="127"/>
      <c r="E11" s="36">
        <f t="shared" si="22"/>
        <v>21.81818181818182</v>
      </c>
      <c r="F11" s="100"/>
      <c r="G11" s="77">
        <f t="shared" si="23"/>
        <v>0.009548611111111115</v>
      </c>
      <c r="H11" s="108"/>
      <c r="I11" s="52">
        <f t="shared" si="24"/>
        <v>0.01909722222222223</v>
      </c>
      <c r="J11" s="100"/>
      <c r="K11" s="77">
        <f t="shared" si="25"/>
        <v>0.025399305555555567</v>
      </c>
      <c r="L11" s="108"/>
      <c r="M11" s="84">
        <f t="shared" si="6"/>
        <v>0.04029513888888891</v>
      </c>
      <c r="N11" s="100"/>
      <c r="O11" s="45">
        <f t="shared" si="26"/>
        <v>0.051562500000000025</v>
      </c>
      <c r="P11" s="100"/>
      <c r="Q11" s="45">
        <f t="shared" si="27"/>
        <v>0.0668402777777778</v>
      </c>
      <c r="R11" s="100"/>
      <c r="S11" s="45">
        <f t="shared" si="28"/>
        <v>0.0744791666666667</v>
      </c>
      <c r="T11" s="108"/>
      <c r="U11" s="84">
        <f t="shared" si="29"/>
        <v>0.0805807291666667</v>
      </c>
      <c r="V11" s="100"/>
      <c r="W11" s="61">
        <f t="shared" si="30"/>
        <v>0.1909722222222223</v>
      </c>
      <c r="X11" s="100"/>
      <c r="Y11" s="77">
        <f t="shared" si="17"/>
        <v>0.0015277777777777785</v>
      </c>
      <c r="Z11" s="117"/>
      <c r="AA11" s="45">
        <f t="shared" si="18"/>
        <v>0.001909722222222223</v>
      </c>
      <c r="AB11" s="108"/>
      <c r="AC11" s="84">
        <f t="shared" si="19"/>
        <v>0.0028645833333333344</v>
      </c>
      <c r="AD11" s="100" t="s">
        <v>23</v>
      </c>
      <c r="AE11" s="71">
        <f t="shared" si="20"/>
        <v>0.005729166666666669</v>
      </c>
    </row>
    <row r="12" spans="1:31" ht="12.75">
      <c r="A12" s="92">
        <f t="shared" si="31"/>
        <v>0.0019675925925925933</v>
      </c>
      <c r="B12" s="11">
        <f t="shared" si="32"/>
        <v>170</v>
      </c>
      <c r="C12" s="12">
        <f t="shared" si="21"/>
        <v>5.882352941176471</v>
      </c>
      <c r="D12" s="127"/>
      <c r="E12" s="36">
        <f t="shared" si="22"/>
        <v>21.176470588235297</v>
      </c>
      <c r="F12" s="100"/>
      <c r="G12" s="77">
        <f t="shared" si="23"/>
        <v>0.009837962962962967</v>
      </c>
      <c r="H12" s="108"/>
      <c r="I12" s="52">
        <f t="shared" si="24"/>
        <v>0.019675925925925934</v>
      </c>
      <c r="J12" s="100"/>
      <c r="K12" s="77">
        <f t="shared" si="25"/>
        <v>0.02616898148148149</v>
      </c>
      <c r="L12" s="108" t="s">
        <v>22</v>
      </c>
      <c r="M12" s="84">
        <f t="shared" si="6"/>
        <v>0.04151620370370372</v>
      </c>
      <c r="N12" s="100"/>
      <c r="O12" s="45">
        <f t="shared" si="26"/>
        <v>0.05312500000000002</v>
      </c>
      <c r="P12" s="100"/>
      <c r="Q12" s="45">
        <f t="shared" si="27"/>
        <v>0.06886574074074077</v>
      </c>
      <c r="R12" s="100"/>
      <c r="S12" s="45">
        <f t="shared" si="28"/>
        <v>0.07673611111111114</v>
      </c>
      <c r="T12" s="108"/>
      <c r="U12" s="84">
        <f t="shared" si="29"/>
        <v>0.08302256944444447</v>
      </c>
      <c r="V12" s="100"/>
      <c r="W12" s="61">
        <f t="shared" si="30"/>
        <v>0.19675925925925933</v>
      </c>
      <c r="X12" s="100"/>
      <c r="Y12" s="77">
        <f t="shared" si="17"/>
        <v>0.0015740740740740747</v>
      </c>
      <c r="Z12" s="117"/>
      <c r="AA12" s="45">
        <f t="shared" si="18"/>
        <v>0.0019675925925925933</v>
      </c>
      <c r="AB12" s="108"/>
      <c r="AC12" s="84">
        <f t="shared" si="19"/>
        <v>0.0029513888888888897</v>
      </c>
      <c r="AD12" s="100"/>
      <c r="AE12" s="71">
        <f t="shared" si="20"/>
        <v>0.005902777777777779</v>
      </c>
    </row>
    <row r="13" spans="1:31" ht="12.75">
      <c r="A13" s="92">
        <f t="shared" si="31"/>
        <v>0.0020254629629629637</v>
      </c>
      <c r="B13" s="11">
        <f t="shared" si="32"/>
        <v>175</v>
      </c>
      <c r="C13" s="12">
        <f t="shared" si="21"/>
        <v>5.714285714285714</v>
      </c>
      <c r="D13" s="127"/>
      <c r="E13" s="36">
        <f t="shared" si="22"/>
        <v>20.571428571428573</v>
      </c>
      <c r="F13" s="100" t="s">
        <v>23</v>
      </c>
      <c r="G13" s="77">
        <f t="shared" si="23"/>
        <v>0.010127314814814818</v>
      </c>
      <c r="H13" s="108"/>
      <c r="I13" s="52">
        <f t="shared" si="24"/>
        <v>0.020254629629629636</v>
      </c>
      <c r="J13" s="100"/>
      <c r="K13" s="77">
        <f t="shared" si="25"/>
        <v>0.026938657407407418</v>
      </c>
      <c r="L13" s="108"/>
      <c r="M13" s="84">
        <f t="shared" si="6"/>
        <v>0.042737268518518536</v>
      </c>
      <c r="N13" s="100"/>
      <c r="O13" s="45">
        <f t="shared" si="26"/>
        <v>0.05468750000000002</v>
      </c>
      <c r="P13" s="100"/>
      <c r="Q13" s="45">
        <f t="shared" si="27"/>
        <v>0.07089120370370373</v>
      </c>
      <c r="R13" s="100"/>
      <c r="S13" s="45">
        <f t="shared" si="28"/>
        <v>0.07899305555555558</v>
      </c>
      <c r="T13" s="108"/>
      <c r="U13" s="84">
        <f t="shared" si="29"/>
        <v>0.08546440972222226</v>
      </c>
      <c r="V13" s="100"/>
      <c r="W13" s="61">
        <f t="shared" si="30"/>
        <v>0.20254629629629636</v>
      </c>
      <c r="X13" s="100"/>
      <c r="Y13" s="77">
        <f t="shared" si="17"/>
        <v>0.001620370370370371</v>
      </c>
      <c r="Z13" s="117"/>
      <c r="AA13" s="45">
        <f t="shared" si="18"/>
        <v>0.0020254629629629637</v>
      </c>
      <c r="AB13" s="108"/>
      <c r="AC13" s="84">
        <f t="shared" si="19"/>
        <v>0.003038194444444446</v>
      </c>
      <c r="AD13" s="100"/>
      <c r="AE13" s="71">
        <f t="shared" si="20"/>
        <v>0.006076388888888892</v>
      </c>
    </row>
    <row r="14" spans="1:31" ht="12.75">
      <c r="A14" s="91">
        <f t="shared" si="31"/>
        <v>0.002083333333333334</v>
      </c>
      <c r="B14" s="16">
        <f t="shared" si="32"/>
        <v>180</v>
      </c>
      <c r="C14" s="17">
        <f t="shared" si="21"/>
        <v>5.555555555555555</v>
      </c>
      <c r="D14" s="126"/>
      <c r="E14" s="35">
        <f t="shared" si="22"/>
        <v>20</v>
      </c>
      <c r="F14" s="99"/>
      <c r="G14" s="76">
        <f t="shared" si="23"/>
        <v>0.010416666666666671</v>
      </c>
      <c r="H14" s="107"/>
      <c r="I14" s="51">
        <f t="shared" si="24"/>
        <v>0.020833333333333343</v>
      </c>
      <c r="J14" s="99"/>
      <c r="K14" s="76">
        <f t="shared" si="25"/>
        <v>0.027708333333333345</v>
      </c>
      <c r="L14" s="107"/>
      <c r="M14" s="83">
        <f t="shared" si="6"/>
        <v>0.043958333333333356</v>
      </c>
      <c r="N14" s="99"/>
      <c r="O14" s="44">
        <f t="shared" si="26"/>
        <v>0.05625000000000002</v>
      </c>
      <c r="P14" s="99"/>
      <c r="Q14" s="44">
        <f t="shared" si="27"/>
        <v>0.0729166666666667</v>
      </c>
      <c r="R14" s="99"/>
      <c r="S14" s="44">
        <f t="shared" si="28"/>
        <v>0.08125000000000003</v>
      </c>
      <c r="T14" s="107" t="s">
        <v>22</v>
      </c>
      <c r="U14" s="83">
        <f t="shared" si="29"/>
        <v>0.08790625000000003</v>
      </c>
      <c r="V14" s="99"/>
      <c r="W14" s="60">
        <f t="shared" si="30"/>
        <v>0.20833333333333343</v>
      </c>
      <c r="X14" s="99"/>
      <c r="Y14" s="76">
        <f t="shared" si="17"/>
        <v>0.0016666666666666674</v>
      </c>
      <c r="Z14" s="118"/>
      <c r="AA14" s="44">
        <f t="shared" si="18"/>
        <v>0.002083333333333334</v>
      </c>
      <c r="AB14" s="107"/>
      <c r="AC14" s="83">
        <f t="shared" si="19"/>
        <v>0.003125000000000001</v>
      </c>
      <c r="AD14" s="99"/>
      <c r="AE14" s="70">
        <f t="shared" si="20"/>
        <v>0.006250000000000002</v>
      </c>
    </row>
    <row r="15" spans="1:31" ht="12.75">
      <c r="A15" s="91">
        <f t="shared" si="31"/>
        <v>0.0021412037037037046</v>
      </c>
      <c r="B15" s="16">
        <f t="shared" si="32"/>
        <v>185</v>
      </c>
      <c r="C15" s="17">
        <f t="shared" si="21"/>
        <v>5.405405405405405</v>
      </c>
      <c r="D15" s="126"/>
      <c r="E15" s="35">
        <f t="shared" si="22"/>
        <v>19.45945945945946</v>
      </c>
      <c r="F15" s="99"/>
      <c r="G15" s="76">
        <f t="shared" si="23"/>
        <v>0.010706018518518523</v>
      </c>
      <c r="H15" s="107"/>
      <c r="I15" s="51">
        <f t="shared" si="24"/>
        <v>0.021412037037037045</v>
      </c>
      <c r="J15" s="99"/>
      <c r="K15" s="76">
        <f t="shared" si="25"/>
        <v>0.028478009259259272</v>
      </c>
      <c r="L15" s="107"/>
      <c r="M15" s="83">
        <f t="shared" si="6"/>
        <v>0.04517939814814817</v>
      </c>
      <c r="N15" s="99"/>
      <c r="O15" s="44">
        <f t="shared" si="26"/>
        <v>0.057812500000000024</v>
      </c>
      <c r="P15" s="99"/>
      <c r="Q15" s="44">
        <f t="shared" si="27"/>
        <v>0.07494212962962966</v>
      </c>
      <c r="R15" s="99"/>
      <c r="S15" s="44">
        <f t="shared" si="28"/>
        <v>0.08350694444444448</v>
      </c>
      <c r="T15" s="107"/>
      <c r="U15" s="83">
        <f t="shared" si="29"/>
        <v>0.09034809027777782</v>
      </c>
      <c r="V15" s="99"/>
      <c r="W15" s="60">
        <f t="shared" si="30"/>
        <v>0.21412037037037046</v>
      </c>
      <c r="X15" s="99"/>
      <c r="Y15" s="76">
        <f t="shared" si="17"/>
        <v>0.0017129629629629639</v>
      </c>
      <c r="Z15" s="118"/>
      <c r="AA15" s="44">
        <f t="shared" si="18"/>
        <v>0.0021412037037037046</v>
      </c>
      <c r="AB15" s="107"/>
      <c r="AC15" s="83">
        <f t="shared" si="19"/>
        <v>0.003211805555555557</v>
      </c>
      <c r="AD15" s="99"/>
      <c r="AE15" s="70">
        <f t="shared" si="20"/>
        <v>0.006423611111111114</v>
      </c>
    </row>
    <row r="16" spans="1:31" ht="12.75">
      <c r="A16" s="91">
        <f t="shared" si="31"/>
        <v>0.002199074074074075</v>
      </c>
      <c r="B16" s="16">
        <f t="shared" si="32"/>
        <v>190</v>
      </c>
      <c r="C16" s="17">
        <f t="shared" si="21"/>
        <v>5.2631578947368425</v>
      </c>
      <c r="D16" s="126"/>
      <c r="E16" s="35">
        <f t="shared" si="22"/>
        <v>18.947368421052634</v>
      </c>
      <c r="F16" s="99"/>
      <c r="G16" s="76">
        <f t="shared" si="23"/>
        <v>0.010995370370370376</v>
      </c>
      <c r="H16" s="107"/>
      <c r="I16" s="51">
        <f t="shared" si="24"/>
        <v>0.02199074074074075</v>
      </c>
      <c r="J16" s="99"/>
      <c r="K16" s="76">
        <f t="shared" si="25"/>
        <v>0.0292476851851852</v>
      </c>
      <c r="L16" s="107" t="s">
        <v>23</v>
      </c>
      <c r="M16" s="83">
        <f t="shared" si="6"/>
        <v>0.04640046296296299</v>
      </c>
      <c r="N16" s="99"/>
      <c r="O16" s="44">
        <f t="shared" si="26"/>
        <v>0.059375000000000025</v>
      </c>
      <c r="P16" s="99"/>
      <c r="Q16" s="44">
        <f t="shared" si="27"/>
        <v>0.07696759259259263</v>
      </c>
      <c r="R16" s="99"/>
      <c r="S16" s="44">
        <f t="shared" si="28"/>
        <v>0.08576388888888893</v>
      </c>
      <c r="T16" s="107"/>
      <c r="U16" s="83">
        <f t="shared" si="29"/>
        <v>0.0927899305555556</v>
      </c>
      <c r="V16" s="99"/>
      <c r="W16" s="60">
        <f t="shared" si="30"/>
        <v>0.2199074074074075</v>
      </c>
      <c r="X16" s="99"/>
      <c r="Y16" s="76">
        <f t="shared" si="17"/>
        <v>0.00175925925925926</v>
      </c>
      <c r="Z16" s="118"/>
      <c r="AA16" s="44">
        <f t="shared" si="18"/>
        <v>0.002199074074074075</v>
      </c>
      <c r="AB16" s="107"/>
      <c r="AC16" s="83">
        <f t="shared" si="19"/>
        <v>0.0032986111111111124</v>
      </c>
      <c r="AD16" s="99"/>
      <c r="AE16" s="70">
        <f t="shared" si="20"/>
        <v>0.006597222222222225</v>
      </c>
    </row>
    <row r="17" spans="1:31" ht="12.75">
      <c r="A17" s="92">
        <f t="shared" si="31"/>
        <v>0.0022569444444444455</v>
      </c>
      <c r="B17" s="11">
        <f t="shared" si="32"/>
        <v>195</v>
      </c>
      <c r="C17" s="12">
        <f t="shared" si="21"/>
        <v>5.128205128205129</v>
      </c>
      <c r="D17" s="127"/>
      <c r="E17" s="36">
        <f t="shared" si="22"/>
        <v>18.461538461538463</v>
      </c>
      <c r="F17" s="100"/>
      <c r="G17" s="77">
        <f t="shared" si="23"/>
        <v>0.011284722222222227</v>
      </c>
      <c r="H17" s="108"/>
      <c r="I17" s="52">
        <f t="shared" si="24"/>
        <v>0.022569444444444454</v>
      </c>
      <c r="J17" s="100"/>
      <c r="K17" s="77">
        <f t="shared" si="25"/>
        <v>0.030017361111111127</v>
      </c>
      <c r="L17" s="108"/>
      <c r="M17" s="84">
        <f t="shared" si="6"/>
        <v>0.047621527777777804</v>
      </c>
      <c r="N17" s="100"/>
      <c r="O17" s="45">
        <f t="shared" si="26"/>
        <v>0.060937500000000026</v>
      </c>
      <c r="P17" s="100"/>
      <c r="Q17" s="45">
        <f t="shared" si="27"/>
        <v>0.0789930555555556</v>
      </c>
      <c r="R17" s="100"/>
      <c r="S17" s="45">
        <f t="shared" si="28"/>
        <v>0.08802083333333338</v>
      </c>
      <c r="T17" s="108"/>
      <c r="U17" s="84">
        <f t="shared" si="29"/>
        <v>0.09523177083333338</v>
      </c>
      <c r="V17" s="100"/>
      <c r="W17" s="61">
        <f t="shared" si="30"/>
        <v>0.22569444444444456</v>
      </c>
      <c r="X17" s="100"/>
      <c r="Y17" s="77">
        <f t="shared" si="17"/>
        <v>0.0018055555555555566</v>
      </c>
      <c r="Z17" s="117"/>
      <c r="AA17" s="45">
        <f t="shared" si="18"/>
        <v>0.0022569444444444455</v>
      </c>
      <c r="AB17" s="108"/>
      <c r="AC17" s="84">
        <f t="shared" si="19"/>
        <v>0.0033854166666666685</v>
      </c>
      <c r="AD17" s="100"/>
      <c r="AE17" s="71">
        <f t="shared" si="20"/>
        <v>0.006770833333333337</v>
      </c>
    </row>
    <row r="18" spans="1:31" ht="12.75">
      <c r="A18" s="92">
        <f t="shared" si="31"/>
        <v>0.002314814814814816</v>
      </c>
      <c r="B18" s="11">
        <f t="shared" si="32"/>
        <v>200</v>
      </c>
      <c r="C18" s="12">
        <f t="shared" si="21"/>
        <v>5</v>
      </c>
      <c r="D18" s="127"/>
      <c r="E18" s="36">
        <f t="shared" si="22"/>
        <v>18</v>
      </c>
      <c r="F18" s="100"/>
      <c r="G18" s="77">
        <f t="shared" si="23"/>
        <v>0.01157407407407408</v>
      </c>
      <c r="H18" s="108"/>
      <c r="I18" s="52">
        <f t="shared" si="24"/>
        <v>0.02314814814814816</v>
      </c>
      <c r="J18" s="100"/>
      <c r="K18" s="77">
        <f t="shared" si="25"/>
        <v>0.030787037037037054</v>
      </c>
      <c r="L18" s="108"/>
      <c r="M18" s="84">
        <f t="shared" si="6"/>
        <v>0.04884259259259262</v>
      </c>
      <c r="N18" s="100"/>
      <c r="O18" s="45">
        <f t="shared" si="26"/>
        <v>0.06250000000000003</v>
      </c>
      <c r="P18" s="100"/>
      <c r="Q18" s="45">
        <f t="shared" si="27"/>
        <v>0.08101851851851856</v>
      </c>
      <c r="R18" s="100"/>
      <c r="S18" s="45">
        <f t="shared" si="28"/>
        <v>0.09027777777777782</v>
      </c>
      <c r="T18" s="108" t="s">
        <v>23</v>
      </c>
      <c r="U18" s="84">
        <f t="shared" si="29"/>
        <v>0.09767361111111116</v>
      </c>
      <c r="V18" s="100"/>
      <c r="W18" s="61">
        <f t="shared" si="30"/>
        <v>0.2314814814814816</v>
      </c>
      <c r="X18" s="100"/>
      <c r="Y18" s="77">
        <f t="shared" si="17"/>
        <v>0.0018518518518518528</v>
      </c>
      <c r="Z18" s="117"/>
      <c r="AA18" s="45">
        <f t="shared" si="18"/>
        <v>0.002314814814814816</v>
      </c>
      <c r="AB18" s="108"/>
      <c r="AC18" s="84">
        <f t="shared" si="19"/>
        <v>0.0034722222222222238</v>
      </c>
      <c r="AD18" s="100"/>
      <c r="AE18" s="71">
        <f t="shared" si="20"/>
        <v>0.0069444444444444475</v>
      </c>
    </row>
    <row r="19" spans="1:31" ht="12.75">
      <c r="A19" s="92">
        <f t="shared" si="31"/>
        <v>0.0023726851851851864</v>
      </c>
      <c r="B19" s="11">
        <f t="shared" si="32"/>
        <v>205</v>
      </c>
      <c r="C19" s="12">
        <f t="shared" si="21"/>
        <v>4.878048780487805</v>
      </c>
      <c r="D19" s="127"/>
      <c r="E19" s="36">
        <f t="shared" si="22"/>
        <v>17.5609756097561</v>
      </c>
      <c r="F19" s="100"/>
      <c r="G19" s="77">
        <f t="shared" si="23"/>
        <v>0.011863425925925932</v>
      </c>
      <c r="H19" s="108"/>
      <c r="I19" s="52">
        <f t="shared" si="24"/>
        <v>0.023726851851851864</v>
      </c>
      <c r="J19" s="100"/>
      <c r="K19" s="77">
        <f t="shared" si="25"/>
        <v>0.03155671296296298</v>
      </c>
      <c r="L19" s="108"/>
      <c r="M19" s="84">
        <f t="shared" si="6"/>
        <v>0.05006365740740744</v>
      </c>
      <c r="N19" s="100"/>
      <c r="O19" s="45">
        <f t="shared" si="26"/>
        <v>0.06406250000000004</v>
      </c>
      <c r="P19" s="100"/>
      <c r="Q19" s="45">
        <f t="shared" si="27"/>
        <v>0.08304398148148152</v>
      </c>
      <c r="R19" s="100"/>
      <c r="S19" s="45">
        <f t="shared" si="28"/>
        <v>0.09253472222222227</v>
      </c>
      <c r="T19" s="108"/>
      <c r="U19" s="84">
        <f t="shared" si="29"/>
        <v>0.10011545138888894</v>
      </c>
      <c r="V19" s="100"/>
      <c r="W19" s="61">
        <f t="shared" si="30"/>
        <v>0.23726851851851866</v>
      </c>
      <c r="X19" s="100"/>
      <c r="Y19" s="77">
        <f t="shared" si="17"/>
        <v>0.0018981481481481492</v>
      </c>
      <c r="Z19" s="117"/>
      <c r="AA19" s="45">
        <f t="shared" si="18"/>
        <v>0.0023726851851851864</v>
      </c>
      <c r="AB19" s="108"/>
      <c r="AC19" s="84">
        <f t="shared" si="19"/>
        <v>0.00355902777777778</v>
      </c>
      <c r="AD19" s="100"/>
      <c r="AE19" s="71">
        <f t="shared" si="20"/>
        <v>0.00711805555555556</v>
      </c>
    </row>
    <row r="20" spans="1:31" ht="12.75">
      <c r="A20" s="91">
        <f t="shared" si="31"/>
        <v>0.002430555555555557</v>
      </c>
      <c r="B20" s="16">
        <f t="shared" si="32"/>
        <v>210</v>
      </c>
      <c r="C20" s="17">
        <f t="shared" si="21"/>
        <v>4.761904761904762</v>
      </c>
      <c r="D20" s="126"/>
      <c r="E20" s="35">
        <f t="shared" si="22"/>
        <v>17.142857142857142</v>
      </c>
      <c r="F20" s="99"/>
      <c r="G20" s="76">
        <f t="shared" si="23"/>
        <v>0.012152777777777785</v>
      </c>
      <c r="H20" s="107"/>
      <c r="I20" s="51">
        <f t="shared" si="24"/>
        <v>0.02430555555555557</v>
      </c>
      <c r="J20" s="99"/>
      <c r="K20" s="76">
        <f t="shared" si="25"/>
        <v>0.03232638888888891</v>
      </c>
      <c r="L20" s="107"/>
      <c r="M20" s="83">
        <f t="shared" si="6"/>
        <v>0.05128472222222225</v>
      </c>
      <c r="N20" s="99"/>
      <c r="O20" s="44">
        <f t="shared" si="26"/>
        <v>0.06562500000000003</v>
      </c>
      <c r="P20" s="99"/>
      <c r="Q20" s="44">
        <f t="shared" si="27"/>
        <v>0.08506944444444449</v>
      </c>
      <c r="R20" s="99"/>
      <c r="S20" s="44">
        <f t="shared" si="28"/>
        <v>0.09479166666666672</v>
      </c>
      <c r="T20" s="107"/>
      <c r="U20" s="83">
        <f t="shared" si="29"/>
        <v>0.10255729166666673</v>
      </c>
      <c r="V20" s="99"/>
      <c r="W20" s="60">
        <f t="shared" si="30"/>
        <v>0.2430555555555557</v>
      </c>
      <c r="X20" s="99"/>
      <c r="Y20" s="76">
        <f t="shared" si="17"/>
        <v>0.0019444444444444457</v>
      </c>
      <c r="Z20" s="118"/>
      <c r="AA20" s="44">
        <f t="shared" si="18"/>
        <v>0.002430555555555557</v>
      </c>
      <c r="AB20" s="107"/>
      <c r="AC20" s="83">
        <f t="shared" si="19"/>
        <v>0.003645833333333335</v>
      </c>
      <c r="AD20" s="99"/>
      <c r="AE20" s="70">
        <f t="shared" si="20"/>
        <v>0.00729166666666667</v>
      </c>
    </row>
    <row r="21" spans="1:31" ht="12.75">
      <c r="A21" s="91">
        <f t="shared" si="31"/>
        <v>0.0024884259259259273</v>
      </c>
      <c r="B21" s="16">
        <f t="shared" si="32"/>
        <v>215</v>
      </c>
      <c r="C21" s="17">
        <f t="shared" si="21"/>
        <v>4.651162790697675</v>
      </c>
      <c r="D21" s="126"/>
      <c r="E21" s="35">
        <f t="shared" si="22"/>
        <v>16.74418604651163</v>
      </c>
      <c r="F21" s="99"/>
      <c r="G21" s="76">
        <f t="shared" si="23"/>
        <v>0.012442129629629636</v>
      </c>
      <c r="H21" s="107"/>
      <c r="I21" s="51">
        <f t="shared" si="24"/>
        <v>0.024884259259259273</v>
      </c>
      <c r="J21" s="99"/>
      <c r="K21" s="76">
        <f t="shared" si="25"/>
        <v>0.033096064814814835</v>
      </c>
      <c r="L21" s="107"/>
      <c r="M21" s="83">
        <f t="shared" si="6"/>
        <v>0.05250578703703707</v>
      </c>
      <c r="N21" s="99"/>
      <c r="O21" s="44">
        <f t="shared" si="26"/>
        <v>0.06718750000000004</v>
      </c>
      <c r="P21" s="99"/>
      <c r="Q21" s="44">
        <f t="shared" si="27"/>
        <v>0.08709490740740745</v>
      </c>
      <c r="R21" s="99"/>
      <c r="S21" s="44">
        <f t="shared" si="28"/>
        <v>0.09704861111111117</v>
      </c>
      <c r="T21" s="107"/>
      <c r="U21" s="83">
        <f t="shared" si="29"/>
        <v>0.1049991319444445</v>
      </c>
      <c r="V21" s="99"/>
      <c r="W21" s="60">
        <f t="shared" si="30"/>
        <v>0.24884259259259273</v>
      </c>
      <c r="X21" s="99"/>
      <c r="Y21" s="76">
        <f t="shared" si="17"/>
        <v>0.001990740740740742</v>
      </c>
      <c r="Z21" s="118"/>
      <c r="AA21" s="44">
        <f t="shared" si="18"/>
        <v>0.0024884259259259273</v>
      </c>
      <c r="AB21" s="107"/>
      <c r="AC21" s="83">
        <f t="shared" si="19"/>
        <v>0.0037326388888888912</v>
      </c>
      <c r="AD21" s="99"/>
      <c r="AE21" s="70">
        <f t="shared" si="20"/>
        <v>0.0074652777777777825</v>
      </c>
    </row>
    <row r="22" spans="1:31" ht="12.75">
      <c r="A22" s="93">
        <f t="shared" si="31"/>
        <v>0.002546296296296298</v>
      </c>
      <c r="B22" s="8">
        <f t="shared" si="32"/>
        <v>220</v>
      </c>
      <c r="C22" s="9">
        <f t="shared" si="21"/>
        <v>4.545454545454546</v>
      </c>
      <c r="D22" s="128"/>
      <c r="E22" s="37">
        <f t="shared" si="22"/>
        <v>16.363636363636367</v>
      </c>
      <c r="F22" s="101"/>
      <c r="G22" s="78">
        <f t="shared" si="23"/>
        <v>0.01273148148148149</v>
      </c>
      <c r="H22" s="109"/>
      <c r="I22" s="53">
        <f t="shared" si="24"/>
        <v>0.02546296296296298</v>
      </c>
      <c r="J22" s="101"/>
      <c r="K22" s="78">
        <f t="shared" si="25"/>
        <v>0.033865740740740766</v>
      </c>
      <c r="L22" s="109"/>
      <c r="M22" s="41">
        <f t="shared" si="6"/>
        <v>0.05372685185185189</v>
      </c>
      <c r="N22" s="101"/>
      <c r="O22" s="46">
        <f t="shared" si="26"/>
        <v>0.06875000000000005</v>
      </c>
      <c r="P22" s="101"/>
      <c r="Q22" s="46">
        <f t="shared" si="27"/>
        <v>0.08912037037037042</v>
      </c>
      <c r="R22" s="101"/>
      <c r="S22" s="46">
        <f t="shared" si="28"/>
        <v>0.09930555555555562</v>
      </c>
      <c r="T22" s="109"/>
      <c r="U22" s="41">
        <f t="shared" si="29"/>
        <v>0.10744097222222229</v>
      </c>
      <c r="V22" s="101"/>
      <c r="W22" s="62">
        <f t="shared" si="30"/>
        <v>0.25462962962962976</v>
      </c>
      <c r="X22" s="101"/>
      <c r="Y22" s="78">
        <f t="shared" si="17"/>
        <v>0.002037037037037038</v>
      </c>
      <c r="Z22" s="119"/>
      <c r="AA22" s="46">
        <f t="shared" si="18"/>
        <v>0.002546296296296298</v>
      </c>
      <c r="AB22" s="109"/>
      <c r="AC22" s="41">
        <f t="shared" si="19"/>
        <v>0.0038194444444444465</v>
      </c>
      <c r="AD22" s="101"/>
      <c r="AE22" s="72">
        <f t="shared" si="20"/>
        <v>0.007638888888888893</v>
      </c>
    </row>
    <row r="23" spans="1:31" ht="12.75">
      <c r="A23" s="94">
        <f t="shared" si="31"/>
        <v>0.0026041666666666683</v>
      </c>
      <c r="B23" s="5">
        <f t="shared" si="32"/>
        <v>225</v>
      </c>
      <c r="C23" s="6">
        <f t="shared" si="21"/>
        <v>4.444444444444445</v>
      </c>
      <c r="D23" s="129"/>
      <c r="E23" s="38">
        <f t="shared" si="22"/>
        <v>16</v>
      </c>
      <c r="F23" s="102"/>
      <c r="G23" s="79">
        <f t="shared" si="23"/>
        <v>0.01302083333333334</v>
      </c>
      <c r="H23" s="110"/>
      <c r="I23" s="54">
        <f t="shared" si="24"/>
        <v>0.02604166666666668</v>
      </c>
      <c r="J23" s="102"/>
      <c r="K23" s="79">
        <f t="shared" si="25"/>
        <v>0.03463541666666669</v>
      </c>
      <c r="L23" s="110"/>
      <c r="M23" s="85">
        <f t="shared" si="6"/>
        <v>0.05494791666666671</v>
      </c>
      <c r="N23" s="102"/>
      <c r="O23" s="47">
        <f t="shared" si="26"/>
        <v>0.07031250000000004</v>
      </c>
      <c r="P23" s="102"/>
      <c r="Q23" s="47">
        <f t="shared" si="27"/>
        <v>0.09114583333333338</v>
      </c>
      <c r="R23" s="102"/>
      <c r="S23" s="47">
        <f t="shared" si="28"/>
        <v>0.10156250000000006</v>
      </c>
      <c r="T23" s="110"/>
      <c r="U23" s="85">
        <f t="shared" si="29"/>
        <v>0.10988281250000007</v>
      </c>
      <c r="V23" s="102"/>
      <c r="W23" s="63">
        <f t="shared" si="30"/>
        <v>0.26041666666666685</v>
      </c>
      <c r="X23" s="102"/>
      <c r="Y23" s="79">
        <f t="shared" si="17"/>
        <v>0.0020833333333333346</v>
      </c>
      <c r="Z23" s="120"/>
      <c r="AA23" s="47">
        <f t="shared" si="18"/>
        <v>0.0026041666666666683</v>
      </c>
      <c r="AB23" s="110"/>
      <c r="AC23" s="85">
        <f t="shared" si="19"/>
        <v>0.003906250000000003</v>
      </c>
      <c r="AD23" s="102"/>
      <c r="AE23" s="73">
        <f t="shared" si="20"/>
        <v>0.007812500000000005</v>
      </c>
    </row>
    <row r="24" spans="1:31" ht="12.75">
      <c r="A24" s="94">
        <f t="shared" si="31"/>
        <v>0.0026620370370370387</v>
      </c>
      <c r="B24" s="5">
        <f t="shared" si="32"/>
        <v>230</v>
      </c>
      <c r="C24" s="6">
        <f t="shared" si="21"/>
        <v>4.3478260869565215</v>
      </c>
      <c r="D24" s="129"/>
      <c r="E24" s="38">
        <f t="shared" si="22"/>
        <v>15.652173913043478</v>
      </c>
      <c r="F24" s="102"/>
      <c r="G24" s="79">
        <f t="shared" si="23"/>
        <v>0.013310185185185194</v>
      </c>
      <c r="H24" s="110"/>
      <c r="I24" s="54">
        <f t="shared" si="24"/>
        <v>0.026620370370370388</v>
      </c>
      <c r="J24" s="102"/>
      <c r="K24" s="79">
        <f t="shared" si="25"/>
        <v>0.03540509259259262</v>
      </c>
      <c r="L24" s="110"/>
      <c r="M24" s="85">
        <f t="shared" si="6"/>
        <v>0.05616898148148152</v>
      </c>
      <c r="N24" s="102"/>
      <c r="O24" s="47">
        <f t="shared" si="26"/>
        <v>0.07187500000000005</v>
      </c>
      <c r="P24" s="102"/>
      <c r="Q24" s="47">
        <f t="shared" si="27"/>
        <v>0.09317129629629635</v>
      </c>
      <c r="R24" s="102"/>
      <c r="S24" s="47">
        <f t="shared" si="28"/>
        <v>0.1038194444444445</v>
      </c>
      <c r="T24" s="110"/>
      <c r="U24" s="85">
        <f t="shared" si="29"/>
        <v>0.11232465277777785</v>
      </c>
      <c r="V24" s="102"/>
      <c r="W24" s="63">
        <f t="shared" si="30"/>
        <v>0.2662037037037039</v>
      </c>
      <c r="X24" s="102"/>
      <c r="Y24" s="79">
        <f t="shared" si="17"/>
        <v>0.002129629629629631</v>
      </c>
      <c r="Z24" s="120"/>
      <c r="AA24" s="47">
        <f t="shared" si="18"/>
        <v>0.0026620370370370387</v>
      </c>
      <c r="AB24" s="110"/>
      <c r="AC24" s="85">
        <f t="shared" si="19"/>
        <v>0.003993055555555558</v>
      </c>
      <c r="AD24" s="102"/>
      <c r="AE24" s="73">
        <f t="shared" si="20"/>
        <v>0.007986111111111116</v>
      </c>
    </row>
    <row r="25" spans="1:31" ht="12.75">
      <c r="A25" s="94">
        <f t="shared" si="31"/>
        <v>0.002719907407407409</v>
      </c>
      <c r="B25" s="5">
        <f t="shared" si="32"/>
        <v>235</v>
      </c>
      <c r="C25" s="6">
        <f t="shared" si="21"/>
        <v>4.25531914893617</v>
      </c>
      <c r="D25" s="129"/>
      <c r="E25" s="38">
        <f t="shared" si="22"/>
        <v>15.319148936170214</v>
      </c>
      <c r="F25" s="102"/>
      <c r="G25" s="79">
        <f t="shared" si="23"/>
        <v>0.013599537037037045</v>
      </c>
      <c r="H25" s="110"/>
      <c r="I25" s="54">
        <f t="shared" si="24"/>
        <v>0.02719907407407409</v>
      </c>
      <c r="J25" s="102"/>
      <c r="K25" s="79">
        <f t="shared" si="25"/>
        <v>0.036174768518518544</v>
      </c>
      <c r="L25" s="110"/>
      <c r="M25" s="85">
        <f t="shared" si="6"/>
        <v>0.057390046296296335</v>
      </c>
      <c r="N25" s="102"/>
      <c r="O25" s="47">
        <f t="shared" si="26"/>
        <v>0.07343750000000004</v>
      </c>
      <c r="P25" s="102"/>
      <c r="Q25" s="47">
        <f t="shared" si="27"/>
        <v>0.09519675925925931</v>
      </c>
      <c r="R25" s="102"/>
      <c r="S25" s="47">
        <f t="shared" si="28"/>
        <v>0.10607638888888896</v>
      </c>
      <c r="T25" s="110"/>
      <c r="U25" s="85">
        <f t="shared" si="29"/>
        <v>0.11476649305555563</v>
      </c>
      <c r="V25" s="102"/>
      <c r="W25" s="63">
        <f t="shared" si="30"/>
        <v>0.2719907407407409</v>
      </c>
      <c r="X25" s="102"/>
      <c r="Y25" s="79">
        <f t="shared" si="17"/>
        <v>0.0021759259259259275</v>
      </c>
      <c r="Z25" s="120"/>
      <c r="AA25" s="47">
        <f t="shared" si="18"/>
        <v>0.002719907407407409</v>
      </c>
      <c r="AB25" s="110"/>
      <c r="AC25" s="85">
        <f t="shared" si="19"/>
        <v>0.004079861111111114</v>
      </c>
      <c r="AD25" s="102"/>
      <c r="AE25" s="73">
        <f t="shared" si="20"/>
        <v>0.008159722222222228</v>
      </c>
    </row>
    <row r="26" spans="1:31" ht="12.75">
      <c r="A26" s="93">
        <f t="shared" si="31"/>
        <v>0.0027777777777777796</v>
      </c>
      <c r="B26" s="8">
        <f t="shared" si="32"/>
        <v>240</v>
      </c>
      <c r="C26" s="9">
        <f t="shared" si="21"/>
        <v>4.166666666666667</v>
      </c>
      <c r="D26" s="128"/>
      <c r="E26" s="37">
        <f t="shared" si="22"/>
        <v>15.000000000000002</v>
      </c>
      <c r="F26" s="101"/>
      <c r="G26" s="78">
        <f t="shared" si="23"/>
        <v>0.013888888888888899</v>
      </c>
      <c r="H26" s="109"/>
      <c r="I26" s="53">
        <f t="shared" si="24"/>
        <v>0.027777777777777797</v>
      </c>
      <c r="J26" s="101"/>
      <c r="K26" s="78">
        <f t="shared" si="25"/>
        <v>0.036944444444444474</v>
      </c>
      <c r="L26" s="109"/>
      <c r="M26" s="41">
        <f t="shared" si="6"/>
        <v>0.058611111111111155</v>
      </c>
      <c r="N26" s="101"/>
      <c r="O26" s="46">
        <f t="shared" si="26"/>
        <v>0.07500000000000005</v>
      </c>
      <c r="P26" s="101"/>
      <c r="Q26" s="46">
        <f t="shared" si="27"/>
        <v>0.0972222222222223</v>
      </c>
      <c r="R26" s="101"/>
      <c r="S26" s="46">
        <f t="shared" si="28"/>
        <v>0.1083333333333334</v>
      </c>
      <c r="T26" s="109"/>
      <c r="U26" s="41">
        <f t="shared" si="29"/>
        <v>0.11720833333333341</v>
      </c>
      <c r="V26" s="101"/>
      <c r="W26" s="62">
        <f t="shared" si="30"/>
        <v>0.27777777777777796</v>
      </c>
      <c r="X26" s="101"/>
      <c r="Y26" s="78">
        <f t="shared" si="17"/>
        <v>0.002222222222222224</v>
      </c>
      <c r="Z26" s="119"/>
      <c r="AA26" s="46">
        <f t="shared" si="18"/>
        <v>0.0027777777777777796</v>
      </c>
      <c r="AB26" s="109"/>
      <c r="AC26" s="41">
        <f t="shared" si="19"/>
        <v>0.004166666666666669</v>
      </c>
      <c r="AD26" s="101"/>
      <c r="AE26" s="72">
        <f t="shared" si="20"/>
        <v>0.008333333333333338</v>
      </c>
    </row>
    <row r="27" spans="1:31" ht="12.75">
      <c r="A27" s="93">
        <f t="shared" si="31"/>
        <v>0.00283564814814815</v>
      </c>
      <c r="B27" s="8">
        <f t="shared" si="32"/>
        <v>245</v>
      </c>
      <c r="C27" s="9">
        <f t="shared" si="21"/>
        <v>4.081632653061225</v>
      </c>
      <c r="D27" s="128"/>
      <c r="E27" s="37">
        <f t="shared" si="22"/>
        <v>14.693877551020408</v>
      </c>
      <c r="F27" s="101"/>
      <c r="G27" s="78">
        <f t="shared" si="23"/>
        <v>0.01417824074074075</v>
      </c>
      <c r="H27" s="109"/>
      <c r="I27" s="53">
        <f t="shared" si="24"/>
        <v>0.0283564814814815</v>
      </c>
      <c r="J27" s="101"/>
      <c r="K27" s="78">
        <f t="shared" si="25"/>
        <v>0.0377141203703704</v>
      </c>
      <c r="L27" s="109"/>
      <c r="M27" s="41">
        <f t="shared" si="6"/>
        <v>0.05983217592592597</v>
      </c>
      <c r="N27" s="101"/>
      <c r="O27" s="46">
        <f t="shared" si="26"/>
        <v>0.07656250000000005</v>
      </c>
      <c r="P27" s="101"/>
      <c r="Q27" s="46">
        <f t="shared" si="27"/>
        <v>0.09924768518518526</v>
      </c>
      <c r="R27" s="101"/>
      <c r="S27" s="46">
        <f t="shared" si="28"/>
        <v>0.11059027777777786</v>
      </c>
      <c r="T27" s="109"/>
      <c r="U27" s="41">
        <f t="shared" si="29"/>
        <v>0.11965017361111119</v>
      </c>
      <c r="V27" s="101"/>
      <c r="W27" s="62">
        <f t="shared" si="30"/>
        <v>0.283564814814815</v>
      </c>
      <c r="X27" s="101"/>
      <c r="Y27" s="78">
        <f t="shared" si="17"/>
        <v>0.00226851851851852</v>
      </c>
      <c r="Z27" s="119"/>
      <c r="AA27" s="46">
        <f t="shared" si="18"/>
        <v>0.00283564814814815</v>
      </c>
      <c r="AB27" s="109"/>
      <c r="AC27" s="41">
        <f t="shared" si="19"/>
        <v>0.004253472222222225</v>
      </c>
      <c r="AD27" s="101"/>
      <c r="AE27" s="72">
        <f t="shared" si="20"/>
        <v>0.00850694444444445</v>
      </c>
    </row>
    <row r="28" spans="1:31" ht="12.75">
      <c r="A28" s="93">
        <f t="shared" si="31"/>
        <v>0.0028935185185185205</v>
      </c>
      <c r="B28" s="8">
        <f t="shared" si="32"/>
        <v>250</v>
      </c>
      <c r="C28" s="9">
        <f t="shared" si="21"/>
        <v>4</v>
      </c>
      <c r="D28" s="128"/>
      <c r="E28" s="37">
        <f t="shared" si="22"/>
        <v>14.4</v>
      </c>
      <c r="F28" s="101"/>
      <c r="G28" s="78">
        <f t="shared" si="23"/>
        <v>0.014467592592592603</v>
      </c>
      <c r="H28" s="109"/>
      <c r="I28" s="53">
        <f t="shared" si="24"/>
        <v>0.028935185185185206</v>
      </c>
      <c r="J28" s="101"/>
      <c r="K28" s="78">
        <f t="shared" si="25"/>
        <v>0.03848379629629633</v>
      </c>
      <c r="L28" s="109"/>
      <c r="M28" s="41">
        <f t="shared" si="6"/>
        <v>0.06105324074074079</v>
      </c>
      <c r="N28" s="101"/>
      <c r="O28" s="46">
        <f t="shared" si="26"/>
        <v>0.07812500000000006</v>
      </c>
      <c r="P28" s="101"/>
      <c r="Q28" s="46">
        <f t="shared" si="27"/>
        <v>0.10127314814814822</v>
      </c>
      <c r="R28" s="101"/>
      <c r="S28" s="46">
        <f t="shared" si="28"/>
        <v>0.11284722222222231</v>
      </c>
      <c r="T28" s="109"/>
      <c r="U28" s="41">
        <f t="shared" si="29"/>
        <v>0.12209201388888898</v>
      </c>
      <c r="V28" s="101"/>
      <c r="W28" s="62">
        <f t="shared" si="30"/>
        <v>0.289351851851852</v>
      </c>
      <c r="X28" s="101"/>
      <c r="Y28" s="10">
        <f t="shared" si="17"/>
        <v>0.0023148148148148164</v>
      </c>
      <c r="Z28" s="121"/>
      <c r="AA28" s="46">
        <f t="shared" si="18"/>
        <v>0.0028935185185185205</v>
      </c>
      <c r="AB28" s="109"/>
      <c r="AC28" s="28">
        <f t="shared" si="19"/>
        <v>0.004340277777777781</v>
      </c>
      <c r="AD28" s="101"/>
      <c r="AE28" s="72">
        <f t="shared" si="20"/>
        <v>0.008680555555555561</v>
      </c>
    </row>
    <row r="29" spans="1:31" ht="12.75">
      <c r="A29" s="94">
        <f t="shared" si="31"/>
        <v>0.002951388888888891</v>
      </c>
      <c r="B29" s="5">
        <f t="shared" si="32"/>
        <v>255</v>
      </c>
      <c r="C29" s="6">
        <f t="shared" si="21"/>
        <v>3.9215686274509802</v>
      </c>
      <c r="D29" s="129"/>
      <c r="E29" s="38">
        <f t="shared" si="22"/>
        <v>14.117647058823529</v>
      </c>
      <c r="F29" s="102"/>
      <c r="G29" s="79">
        <f t="shared" si="23"/>
        <v>0.014756944444444454</v>
      </c>
      <c r="H29" s="110"/>
      <c r="I29" s="54">
        <f t="shared" si="24"/>
        <v>0.02951388888888891</v>
      </c>
      <c r="J29" s="102"/>
      <c r="K29" s="79">
        <f t="shared" si="25"/>
        <v>0.03925347222222225</v>
      </c>
      <c r="L29" s="110"/>
      <c r="M29" s="85">
        <f t="shared" si="6"/>
        <v>0.062274305555555604</v>
      </c>
      <c r="N29" s="102"/>
      <c r="O29" s="47">
        <f t="shared" si="26"/>
        <v>0.07968750000000005</v>
      </c>
      <c r="P29" s="102"/>
      <c r="Q29" s="47">
        <f t="shared" si="27"/>
        <v>0.10329861111111119</v>
      </c>
      <c r="R29" s="102"/>
      <c r="S29" s="47">
        <f t="shared" si="28"/>
        <v>0.11510416666666674</v>
      </c>
      <c r="T29" s="110"/>
      <c r="U29" s="85">
        <f t="shared" si="29"/>
        <v>0.12453385416666675</v>
      </c>
      <c r="V29" s="102"/>
      <c r="W29" s="63">
        <f t="shared" si="30"/>
        <v>0.2951388888888891</v>
      </c>
      <c r="X29" s="102"/>
      <c r="Y29" s="7">
        <f t="shared" si="17"/>
        <v>0.002361111111111113</v>
      </c>
      <c r="Z29" s="122"/>
      <c r="AA29" s="47">
        <f t="shared" si="18"/>
        <v>0.002951388888888891</v>
      </c>
      <c r="AB29" s="110"/>
      <c r="AC29" s="29">
        <f t="shared" si="19"/>
        <v>0.004427083333333337</v>
      </c>
      <c r="AD29" s="102"/>
      <c r="AE29" s="73">
        <f t="shared" si="20"/>
        <v>0.008854166666666673</v>
      </c>
    </row>
    <row r="30" spans="1:31" ht="12.75">
      <c r="A30" s="94">
        <f t="shared" si="31"/>
        <v>0.0030092592592592614</v>
      </c>
      <c r="B30" s="5">
        <f t="shared" si="32"/>
        <v>260</v>
      </c>
      <c r="C30" s="6">
        <f t="shared" si="21"/>
        <v>3.8461538461538463</v>
      </c>
      <c r="D30" s="129"/>
      <c r="E30" s="38">
        <f t="shared" si="22"/>
        <v>13.846153846153847</v>
      </c>
      <c r="F30" s="102"/>
      <c r="G30" s="79">
        <f t="shared" si="23"/>
        <v>0.015046296296296308</v>
      </c>
      <c r="H30" s="110"/>
      <c r="I30" s="54">
        <f t="shared" si="24"/>
        <v>0.030092592592592615</v>
      </c>
      <c r="J30" s="102"/>
      <c r="K30" s="79">
        <f t="shared" si="25"/>
        <v>0.04002314814814818</v>
      </c>
      <c r="L30" s="110"/>
      <c r="M30" s="85">
        <f t="shared" si="6"/>
        <v>0.06349537037037042</v>
      </c>
      <c r="N30" s="102"/>
      <c r="O30" s="47">
        <f t="shared" si="26"/>
        <v>0.08125000000000006</v>
      </c>
      <c r="P30" s="102"/>
      <c r="Q30" s="47">
        <f t="shared" si="27"/>
        <v>0.10532407407407415</v>
      </c>
      <c r="R30" s="102"/>
      <c r="S30" s="47">
        <f t="shared" si="28"/>
        <v>0.1173611111111112</v>
      </c>
      <c r="T30" s="110"/>
      <c r="U30" s="85">
        <f t="shared" si="29"/>
        <v>0.12697569444444454</v>
      </c>
      <c r="V30" s="102"/>
      <c r="W30" s="63">
        <f t="shared" si="30"/>
        <v>0.30092592592592615</v>
      </c>
      <c r="X30" s="102"/>
      <c r="Y30" s="7">
        <f t="shared" si="17"/>
        <v>0.0024074074074074093</v>
      </c>
      <c r="Z30" s="122"/>
      <c r="AA30" s="47">
        <f t="shared" si="18"/>
        <v>0.0030092592592592614</v>
      </c>
      <c r="AB30" s="110"/>
      <c r="AC30" s="29">
        <f t="shared" si="19"/>
        <v>0.004513888888888892</v>
      </c>
      <c r="AD30" s="102"/>
      <c r="AE30" s="73">
        <f t="shared" si="20"/>
        <v>0.009027777777777784</v>
      </c>
    </row>
    <row r="31" spans="1:31" ht="12.75">
      <c r="A31" s="94">
        <f t="shared" si="31"/>
        <v>0.003067129629629632</v>
      </c>
      <c r="B31" s="5">
        <f t="shared" si="32"/>
        <v>265</v>
      </c>
      <c r="C31" s="6">
        <f t="shared" si="21"/>
        <v>3.7735849056603774</v>
      </c>
      <c r="D31" s="129"/>
      <c r="E31" s="38">
        <f t="shared" si="22"/>
        <v>13.584905660377359</v>
      </c>
      <c r="F31" s="102"/>
      <c r="G31" s="79">
        <f t="shared" si="23"/>
        <v>0.015335648148148159</v>
      </c>
      <c r="H31" s="110"/>
      <c r="I31" s="54">
        <f t="shared" si="24"/>
        <v>0.030671296296296318</v>
      </c>
      <c r="J31" s="102"/>
      <c r="K31" s="79">
        <f t="shared" si="25"/>
        <v>0.040792824074074106</v>
      </c>
      <c r="L31" s="110"/>
      <c r="M31" s="85">
        <f t="shared" si="6"/>
        <v>0.06471643518518523</v>
      </c>
      <c r="N31" s="102"/>
      <c r="O31" s="47">
        <f t="shared" si="26"/>
        <v>0.08281250000000007</v>
      </c>
      <c r="P31" s="102"/>
      <c r="Q31" s="47">
        <f t="shared" si="27"/>
        <v>0.10734953703703712</v>
      </c>
      <c r="R31" s="102"/>
      <c r="S31" s="47">
        <f t="shared" si="28"/>
        <v>0.11961805555555564</v>
      </c>
      <c r="T31" s="110"/>
      <c r="U31" s="85">
        <f t="shared" si="29"/>
        <v>0.1294175347222223</v>
      </c>
      <c r="V31" s="102"/>
      <c r="W31" s="63">
        <f t="shared" si="30"/>
        <v>0.3067129629629632</v>
      </c>
      <c r="X31" s="102"/>
      <c r="Y31" s="7">
        <f t="shared" si="17"/>
        <v>0.0024537037037037058</v>
      </c>
      <c r="Z31" s="122"/>
      <c r="AA31" s="47">
        <f t="shared" si="18"/>
        <v>0.003067129629629632</v>
      </c>
      <c r="AB31" s="110"/>
      <c r="AC31" s="29">
        <f t="shared" si="19"/>
        <v>0.004600694444444448</v>
      </c>
      <c r="AD31" s="102"/>
      <c r="AE31" s="73">
        <f t="shared" si="20"/>
        <v>0.009201388888888896</v>
      </c>
    </row>
    <row r="32" spans="1:31" ht="12.75">
      <c r="A32" s="93">
        <f t="shared" si="31"/>
        <v>0.0031250000000000023</v>
      </c>
      <c r="B32" s="8">
        <f t="shared" si="32"/>
        <v>270</v>
      </c>
      <c r="C32" s="9">
        <f t="shared" si="21"/>
        <v>3.7037037037037037</v>
      </c>
      <c r="D32" s="128"/>
      <c r="E32" s="37">
        <f t="shared" si="22"/>
        <v>13.333333333333334</v>
      </c>
      <c r="F32" s="101"/>
      <c r="G32" s="78">
        <f t="shared" si="23"/>
        <v>0.01562500000000001</v>
      </c>
      <c r="H32" s="109"/>
      <c r="I32" s="53">
        <f t="shared" si="24"/>
        <v>0.03125000000000002</v>
      </c>
      <c r="J32" s="101"/>
      <c r="K32" s="78">
        <f t="shared" si="25"/>
        <v>0.04156250000000003</v>
      </c>
      <c r="L32" s="109"/>
      <c r="M32" s="41">
        <f t="shared" si="6"/>
        <v>0.06593750000000005</v>
      </c>
      <c r="N32" s="101"/>
      <c r="O32" s="46">
        <f t="shared" si="26"/>
        <v>0.08437500000000006</v>
      </c>
      <c r="P32" s="101"/>
      <c r="Q32" s="46">
        <f t="shared" si="27"/>
        <v>0.10937500000000008</v>
      </c>
      <c r="R32" s="101"/>
      <c r="S32" s="46">
        <f t="shared" si="28"/>
        <v>0.1218750000000001</v>
      </c>
      <c r="T32" s="109"/>
      <c r="U32" s="41">
        <f t="shared" si="29"/>
        <v>0.1318593750000001</v>
      </c>
      <c r="V32" s="101"/>
      <c r="W32" s="62">
        <f t="shared" si="30"/>
        <v>0.3125000000000002</v>
      </c>
      <c r="X32" s="101"/>
      <c r="Y32" s="10">
        <f t="shared" si="17"/>
        <v>0.0025000000000000022</v>
      </c>
      <c r="Z32" s="121"/>
      <c r="AA32" s="46">
        <f t="shared" si="18"/>
        <v>0.0031250000000000023</v>
      </c>
      <c r="AB32" s="109"/>
      <c r="AC32" s="28">
        <f t="shared" si="19"/>
        <v>0.004687500000000003</v>
      </c>
      <c r="AD32" s="101"/>
      <c r="AE32" s="72">
        <f t="shared" si="20"/>
        <v>0.009375000000000007</v>
      </c>
    </row>
    <row r="33" spans="1:31" ht="12.75">
      <c r="A33" s="93">
        <f t="shared" si="31"/>
        <v>0.003182870370370373</v>
      </c>
      <c r="B33" s="8">
        <f t="shared" si="32"/>
        <v>275</v>
      </c>
      <c r="C33" s="9">
        <f t="shared" si="21"/>
        <v>3.6363636363636362</v>
      </c>
      <c r="D33" s="128"/>
      <c r="E33" s="37">
        <f t="shared" si="22"/>
        <v>13.09090909090909</v>
      </c>
      <c r="F33" s="101"/>
      <c r="G33" s="78">
        <f t="shared" si="23"/>
        <v>0.015914351851851864</v>
      </c>
      <c r="H33" s="109"/>
      <c r="I33" s="53">
        <f t="shared" si="24"/>
        <v>0.03182870370370373</v>
      </c>
      <c r="J33" s="101"/>
      <c r="K33" s="78">
        <f t="shared" si="25"/>
        <v>0.04233217592592596</v>
      </c>
      <c r="L33" s="109"/>
      <c r="M33" s="41">
        <f t="shared" si="6"/>
        <v>0.06715856481481487</v>
      </c>
      <c r="N33" s="101"/>
      <c r="O33" s="46">
        <f t="shared" si="26"/>
        <v>0.08593750000000007</v>
      </c>
      <c r="P33" s="101"/>
      <c r="Q33" s="46">
        <f t="shared" si="27"/>
        <v>0.11140046296296305</v>
      </c>
      <c r="R33" s="101"/>
      <c r="S33" s="46">
        <f t="shared" si="28"/>
        <v>0.12413194444444454</v>
      </c>
      <c r="T33" s="109"/>
      <c r="U33" s="41">
        <f t="shared" si="29"/>
        <v>0.13430121527777789</v>
      </c>
      <c r="V33" s="101"/>
      <c r="W33" s="62">
        <f t="shared" si="30"/>
        <v>0.31828703703703726</v>
      </c>
      <c r="X33" s="101"/>
      <c r="Y33" s="10">
        <f t="shared" si="17"/>
        <v>0.0025462962962962982</v>
      </c>
      <c r="Z33" s="121"/>
      <c r="AA33" s="46">
        <f t="shared" si="18"/>
        <v>0.003182870370370373</v>
      </c>
      <c r="AB33" s="109"/>
      <c r="AC33" s="28">
        <f t="shared" si="19"/>
        <v>0.004774305555555559</v>
      </c>
      <c r="AD33" s="101"/>
      <c r="AE33" s="72">
        <f t="shared" si="20"/>
        <v>0.009548611111111119</v>
      </c>
    </row>
    <row r="34" spans="1:31" ht="12.75">
      <c r="A34" s="93">
        <f t="shared" si="31"/>
        <v>0.0032407407407407432</v>
      </c>
      <c r="B34" s="8">
        <f t="shared" si="32"/>
        <v>280</v>
      </c>
      <c r="C34" s="9">
        <f t="shared" si="21"/>
        <v>3.5714285714285716</v>
      </c>
      <c r="D34" s="128"/>
      <c r="E34" s="37">
        <f t="shared" si="22"/>
        <v>12.857142857142858</v>
      </c>
      <c r="F34" s="101"/>
      <c r="G34" s="78">
        <f t="shared" si="23"/>
        <v>0.016203703703703717</v>
      </c>
      <c r="H34" s="109"/>
      <c r="I34" s="53">
        <f t="shared" si="24"/>
        <v>0.03240740740740743</v>
      </c>
      <c r="J34" s="101"/>
      <c r="K34" s="78">
        <f t="shared" si="25"/>
        <v>0.043101851851851884</v>
      </c>
      <c r="L34" s="109"/>
      <c r="M34" s="41">
        <f aca="true" t="shared" si="33" ref="M34:M50">A34*21.1</f>
        <v>0.06837962962962969</v>
      </c>
      <c r="N34" s="101"/>
      <c r="O34" s="46">
        <f t="shared" si="26"/>
        <v>0.08750000000000006</v>
      </c>
      <c r="P34" s="101"/>
      <c r="Q34" s="46">
        <f t="shared" si="27"/>
        <v>0.11342592592592601</v>
      </c>
      <c r="R34" s="101"/>
      <c r="S34" s="46">
        <f t="shared" si="28"/>
        <v>0.126388888888889</v>
      </c>
      <c r="T34" s="109"/>
      <c r="U34" s="41">
        <f t="shared" si="29"/>
        <v>0.13674305555555566</v>
      </c>
      <c r="V34" s="101"/>
      <c r="W34" s="62">
        <f t="shared" si="30"/>
        <v>0.32407407407407435</v>
      </c>
      <c r="X34" s="101"/>
      <c r="Y34" s="10">
        <f t="shared" si="17"/>
        <v>0.0025925925925925947</v>
      </c>
      <c r="Z34" s="121"/>
      <c r="AA34" s="46">
        <f t="shared" si="18"/>
        <v>0.0032407407407407432</v>
      </c>
      <c r="AB34" s="109"/>
      <c r="AC34" s="41">
        <f t="shared" si="19"/>
        <v>0.004861111111111115</v>
      </c>
      <c r="AD34" s="101"/>
      <c r="AE34" s="72">
        <f t="shared" si="20"/>
        <v>0.00972222222222223</v>
      </c>
    </row>
    <row r="35" spans="1:31" ht="12.75">
      <c r="A35" s="94">
        <f t="shared" si="31"/>
        <v>0.0032986111111111137</v>
      </c>
      <c r="B35" s="5">
        <f t="shared" si="32"/>
        <v>285</v>
      </c>
      <c r="C35" s="6">
        <f t="shared" si="21"/>
        <v>3.508771929824561</v>
      </c>
      <c r="D35" s="129"/>
      <c r="E35" s="38">
        <f t="shared" si="22"/>
        <v>12.631578947368421</v>
      </c>
      <c r="F35" s="102"/>
      <c r="G35" s="79">
        <f t="shared" si="23"/>
        <v>0.01649305555555557</v>
      </c>
      <c r="H35" s="110"/>
      <c r="I35" s="54">
        <f t="shared" si="24"/>
        <v>0.03298611111111114</v>
      </c>
      <c r="J35" s="102"/>
      <c r="K35" s="79">
        <f t="shared" si="25"/>
        <v>0.043871527777777815</v>
      </c>
      <c r="L35" s="110"/>
      <c r="M35" s="85">
        <f t="shared" si="33"/>
        <v>0.0696006944444445</v>
      </c>
      <c r="N35" s="102"/>
      <c r="O35" s="47">
        <f t="shared" si="26"/>
        <v>0.08906250000000007</v>
      </c>
      <c r="P35" s="102"/>
      <c r="Q35" s="47">
        <f t="shared" si="27"/>
        <v>0.11545138888888898</v>
      </c>
      <c r="R35" s="102"/>
      <c r="S35" s="47">
        <f t="shared" si="28"/>
        <v>0.12864583333333343</v>
      </c>
      <c r="T35" s="110"/>
      <c r="U35" s="85">
        <f t="shared" si="29"/>
        <v>0.13918489583333343</v>
      </c>
      <c r="V35" s="102"/>
      <c r="W35" s="63">
        <f t="shared" si="30"/>
        <v>0.3298611111111114</v>
      </c>
      <c r="X35" s="102"/>
      <c r="Y35" s="7">
        <f t="shared" si="17"/>
        <v>0.002638888888888891</v>
      </c>
      <c r="Z35" s="122"/>
      <c r="AA35" s="47">
        <f t="shared" si="18"/>
        <v>0.0032986111111111137</v>
      </c>
      <c r="AB35" s="110"/>
      <c r="AC35" s="29">
        <f t="shared" si="19"/>
        <v>0.004947916666666671</v>
      </c>
      <c r="AD35" s="102"/>
      <c r="AE35" s="73">
        <f t="shared" si="20"/>
        <v>0.009895833333333342</v>
      </c>
    </row>
    <row r="36" spans="1:31" ht="12.75">
      <c r="A36" s="94">
        <f>A35+TIME(0,0,5)</f>
        <v>0.003356481481481484</v>
      </c>
      <c r="B36" s="5">
        <f t="shared" si="32"/>
        <v>290</v>
      </c>
      <c r="C36" s="6">
        <f t="shared" si="21"/>
        <v>3.4482758620689653</v>
      </c>
      <c r="D36" s="129"/>
      <c r="E36" s="38">
        <f t="shared" si="22"/>
        <v>12.413793103448276</v>
      </c>
      <c r="F36" s="102"/>
      <c r="G36" s="79">
        <f>A36*5</f>
        <v>0.01678240740740742</v>
      </c>
      <c r="H36" s="110"/>
      <c r="I36" s="54">
        <f>A36*10</f>
        <v>0.03356481481481484</v>
      </c>
      <c r="J36" s="102"/>
      <c r="K36" s="79">
        <f>A36*13.3</f>
        <v>0.04464120370370374</v>
      </c>
      <c r="L36" s="110"/>
      <c r="M36" s="85">
        <f t="shared" si="33"/>
        <v>0.07082175925925932</v>
      </c>
      <c r="N36" s="102"/>
      <c r="O36" s="47">
        <f t="shared" si="26"/>
        <v>0.09062500000000007</v>
      </c>
      <c r="P36" s="102"/>
      <c r="Q36" s="47">
        <f t="shared" si="27"/>
        <v>0.11747685185185194</v>
      </c>
      <c r="R36" s="102"/>
      <c r="S36" s="47">
        <f t="shared" si="28"/>
        <v>0.1309027777777779</v>
      </c>
      <c r="T36" s="110"/>
      <c r="U36" s="85">
        <f>A36*42.195</f>
        <v>0.14162673611111123</v>
      </c>
      <c r="V36" s="102"/>
      <c r="W36" s="63">
        <f>A36*100</f>
        <v>0.3356481481481484</v>
      </c>
      <c r="X36" s="102"/>
      <c r="Y36" s="7">
        <f t="shared" si="17"/>
        <v>0.0026851851851851876</v>
      </c>
      <c r="Z36" s="122"/>
      <c r="AA36" s="47">
        <f t="shared" si="18"/>
        <v>0.003356481481481484</v>
      </c>
      <c r="AB36" s="110"/>
      <c r="AC36" s="29">
        <f t="shared" si="19"/>
        <v>0.005034722222222226</v>
      </c>
      <c r="AD36" s="102"/>
      <c r="AE36" s="73">
        <f t="shared" si="20"/>
        <v>0.010069444444444452</v>
      </c>
    </row>
    <row r="37" spans="1:31" ht="12.75">
      <c r="A37" s="94">
        <f>A36+TIME(0,0,5)</f>
        <v>0.0034143518518518546</v>
      </c>
      <c r="B37" s="5">
        <f t="shared" si="32"/>
        <v>295</v>
      </c>
      <c r="C37" s="6">
        <f t="shared" si="21"/>
        <v>3.389830508474576</v>
      </c>
      <c r="D37" s="129"/>
      <c r="E37" s="38">
        <f t="shared" si="22"/>
        <v>12.203389830508474</v>
      </c>
      <c r="F37" s="102"/>
      <c r="G37" s="79">
        <f>A37*5</f>
        <v>0.017071759259259273</v>
      </c>
      <c r="H37" s="110"/>
      <c r="I37" s="54">
        <f>A37*10</f>
        <v>0.034143518518518545</v>
      </c>
      <c r="J37" s="102"/>
      <c r="K37" s="79">
        <f>A37*13.3</f>
        <v>0.04541087962962967</v>
      </c>
      <c r="L37" s="110"/>
      <c r="M37" s="85">
        <f t="shared" si="33"/>
        <v>0.07204282407407414</v>
      </c>
      <c r="N37" s="102"/>
      <c r="O37" s="47">
        <f t="shared" si="26"/>
        <v>0.09218750000000007</v>
      </c>
      <c r="P37" s="102"/>
      <c r="Q37" s="47">
        <f t="shared" si="27"/>
        <v>0.11950231481481491</v>
      </c>
      <c r="R37" s="102"/>
      <c r="S37" s="47">
        <f t="shared" si="28"/>
        <v>0.13315972222222233</v>
      </c>
      <c r="T37" s="110"/>
      <c r="U37" s="85">
        <f>A37*42.195</f>
        <v>0.144068576388889</v>
      </c>
      <c r="V37" s="102"/>
      <c r="W37" s="63">
        <f>A37*100</f>
        <v>0.34143518518518545</v>
      </c>
      <c r="X37" s="102"/>
      <c r="Y37" s="7">
        <f t="shared" si="17"/>
        <v>0.002731481481481484</v>
      </c>
      <c r="Z37" s="122"/>
      <c r="AA37" s="47">
        <f t="shared" si="18"/>
        <v>0.0034143518518518546</v>
      </c>
      <c r="AB37" s="110"/>
      <c r="AC37" s="29">
        <f t="shared" si="19"/>
        <v>0.005121527777777782</v>
      </c>
      <c r="AD37" s="102"/>
      <c r="AE37" s="73">
        <f t="shared" si="20"/>
        <v>0.010243055555555564</v>
      </c>
    </row>
    <row r="38" spans="1:31" ht="12.75">
      <c r="A38" s="93">
        <f>A37+TIME(0,0,5)</f>
        <v>0.003472222222222225</v>
      </c>
      <c r="B38" s="8">
        <f t="shared" si="32"/>
        <v>300</v>
      </c>
      <c r="C38" s="9">
        <f t="shared" si="21"/>
        <v>3.3333333333333335</v>
      </c>
      <c r="D38" s="128"/>
      <c r="E38" s="37">
        <f t="shared" si="22"/>
        <v>12</v>
      </c>
      <c r="F38" s="101"/>
      <c r="G38" s="78">
        <f>A38*5</f>
        <v>0.017361111111111126</v>
      </c>
      <c r="H38" s="109"/>
      <c r="I38" s="53">
        <f>A38*10</f>
        <v>0.03472222222222225</v>
      </c>
      <c r="J38" s="101"/>
      <c r="K38" s="78">
        <f>A38*13.3</f>
        <v>0.04618055555555559</v>
      </c>
      <c r="L38" s="109"/>
      <c r="M38" s="41">
        <f t="shared" si="33"/>
        <v>0.07326388888888895</v>
      </c>
      <c r="N38" s="101"/>
      <c r="O38" s="46">
        <f t="shared" si="26"/>
        <v>0.09375000000000008</v>
      </c>
      <c r="P38" s="101"/>
      <c r="Q38" s="46">
        <f t="shared" si="27"/>
        <v>0.12152777777777787</v>
      </c>
      <c r="R38" s="101"/>
      <c r="S38" s="46">
        <f t="shared" si="28"/>
        <v>0.13541666666666677</v>
      </c>
      <c r="T38" s="109"/>
      <c r="U38" s="41">
        <f>A38*42.195</f>
        <v>0.14651041666666678</v>
      </c>
      <c r="V38" s="101"/>
      <c r="W38" s="62">
        <f>A38*100</f>
        <v>0.3472222222222225</v>
      </c>
      <c r="X38" s="101"/>
      <c r="Y38" s="10">
        <f t="shared" si="17"/>
        <v>0.00277777777777778</v>
      </c>
      <c r="Z38" s="121"/>
      <c r="AA38" s="46">
        <f t="shared" si="18"/>
        <v>0.003472222222222225</v>
      </c>
      <c r="AB38" s="109"/>
      <c r="AC38" s="28">
        <f t="shared" si="19"/>
        <v>0.005208333333333337</v>
      </c>
      <c r="AD38" s="101"/>
      <c r="AE38" s="72">
        <f t="shared" si="20"/>
        <v>0.010416666666666675</v>
      </c>
    </row>
    <row r="39" spans="1:31" ht="12.75">
      <c r="A39" s="93">
        <f aca="true" t="shared" si="34" ref="A39:A49">A38+TIME(0,0,5)</f>
        <v>0.0035300925925925955</v>
      </c>
      <c r="B39" s="8">
        <f t="shared" si="32"/>
        <v>305</v>
      </c>
      <c r="C39" s="9">
        <f t="shared" si="21"/>
        <v>3.278688524590164</v>
      </c>
      <c r="D39" s="128"/>
      <c r="E39" s="37">
        <f t="shared" si="22"/>
        <v>11.80327868852459</v>
      </c>
      <c r="F39" s="101"/>
      <c r="G39" s="78">
        <f aca="true" t="shared" si="35" ref="G39:G49">A39*5</f>
        <v>0.01765046296296298</v>
      </c>
      <c r="H39" s="109"/>
      <c r="I39" s="53">
        <f aca="true" t="shared" si="36" ref="I39:I49">A39*10</f>
        <v>0.03530092592592596</v>
      </c>
      <c r="J39" s="101"/>
      <c r="K39" s="78">
        <f aca="true" t="shared" si="37" ref="K39:K49">A39*13.3</f>
        <v>0.04695023148148152</v>
      </c>
      <c r="L39" s="109"/>
      <c r="M39" s="41">
        <f t="shared" si="33"/>
        <v>0.07448495370370377</v>
      </c>
      <c r="N39" s="101"/>
      <c r="O39" s="46">
        <f t="shared" si="26"/>
        <v>0.09531250000000008</v>
      </c>
      <c r="P39" s="101"/>
      <c r="Q39" s="46">
        <f t="shared" si="27"/>
        <v>0.12355324074074084</v>
      </c>
      <c r="R39" s="101"/>
      <c r="S39" s="46">
        <f t="shared" si="28"/>
        <v>0.13767361111111123</v>
      </c>
      <c r="T39" s="109"/>
      <c r="U39" s="41">
        <f aca="true" t="shared" si="38" ref="U39:U49">A39*42.195</f>
        <v>0.14895225694444456</v>
      </c>
      <c r="V39" s="101"/>
      <c r="W39" s="62">
        <f aca="true" t="shared" si="39" ref="W39:W49">A39*100</f>
        <v>0.3530092592592596</v>
      </c>
      <c r="X39" s="101"/>
      <c r="Y39" s="10">
        <f t="shared" si="17"/>
        <v>0.0028240740740740765</v>
      </c>
      <c r="Z39" s="121"/>
      <c r="AA39" s="46">
        <f t="shared" si="18"/>
        <v>0.0035300925925925955</v>
      </c>
      <c r="AB39" s="109"/>
      <c r="AC39" s="28">
        <f t="shared" si="19"/>
        <v>0.0052951388888888935</v>
      </c>
      <c r="AD39" s="101"/>
      <c r="AE39" s="72">
        <f t="shared" si="20"/>
        <v>0.010590277777777787</v>
      </c>
    </row>
    <row r="40" spans="1:31" ht="12.75">
      <c r="A40" s="93">
        <f t="shared" si="34"/>
        <v>0.003587962962962966</v>
      </c>
      <c r="B40" s="8">
        <f t="shared" si="32"/>
        <v>310</v>
      </c>
      <c r="C40" s="9">
        <f t="shared" si="21"/>
        <v>3.225806451612903</v>
      </c>
      <c r="D40" s="128"/>
      <c r="E40" s="37">
        <f t="shared" si="22"/>
        <v>11.612903225806452</v>
      </c>
      <c r="F40" s="101"/>
      <c r="G40" s="78">
        <f t="shared" si="35"/>
        <v>0.01793981481481483</v>
      </c>
      <c r="H40" s="109"/>
      <c r="I40" s="53">
        <f t="shared" si="36"/>
        <v>0.03587962962962966</v>
      </c>
      <c r="J40" s="101"/>
      <c r="K40" s="78">
        <f t="shared" si="37"/>
        <v>0.04771990740740745</v>
      </c>
      <c r="L40" s="109"/>
      <c r="M40" s="41">
        <f t="shared" si="33"/>
        <v>0.07570601851851859</v>
      </c>
      <c r="N40" s="101"/>
      <c r="O40" s="46">
        <f t="shared" si="26"/>
        <v>0.09687500000000009</v>
      </c>
      <c r="P40" s="101"/>
      <c r="Q40" s="46">
        <f t="shared" si="27"/>
        <v>0.1255787037037038</v>
      </c>
      <c r="R40" s="101"/>
      <c r="S40" s="46">
        <f t="shared" si="28"/>
        <v>0.13993055555555567</v>
      </c>
      <c r="T40" s="109"/>
      <c r="U40" s="41">
        <f t="shared" si="38"/>
        <v>0.15139409722222236</v>
      </c>
      <c r="V40" s="101"/>
      <c r="W40" s="62">
        <f t="shared" si="39"/>
        <v>0.3587962962962966</v>
      </c>
      <c r="X40" s="101"/>
      <c r="Y40" s="10">
        <f t="shared" si="17"/>
        <v>0.002870370370370373</v>
      </c>
      <c r="Z40" s="121"/>
      <c r="AA40" s="46">
        <f t="shared" si="18"/>
        <v>0.003587962962962966</v>
      </c>
      <c r="AB40" s="109"/>
      <c r="AC40" s="28">
        <f t="shared" si="19"/>
        <v>0.005381944444444449</v>
      </c>
      <c r="AD40" s="101"/>
      <c r="AE40" s="72">
        <f t="shared" si="20"/>
        <v>0.010763888888888897</v>
      </c>
    </row>
    <row r="41" spans="1:31" ht="12.75">
      <c r="A41" s="94">
        <f t="shared" si="34"/>
        <v>0.0036458333333333364</v>
      </c>
      <c r="B41" s="5">
        <f t="shared" si="32"/>
        <v>315</v>
      </c>
      <c r="C41" s="6">
        <f t="shared" si="21"/>
        <v>3.1746031746031744</v>
      </c>
      <c r="D41" s="129"/>
      <c r="E41" s="38">
        <f t="shared" si="22"/>
        <v>11.428571428571429</v>
      </c>
      <c r="F41" s="102"/>
      <c r="G41" s="79">
        <f t="shared" si="35"/>
        <v>0.01822916666666668</v>
      </c>
      <c r="H41" s="110"/>
      <c r="I41" s="54">
        <f t="shared" si="36"/>
        <v>0.03645833333333336</v>
      </c>
      <c r="J41" s="102"/>
      <c r="K41" s="79">
        <f t="shared" si="37"/>
        <v>0.04848958333333338</v>
      </c>
      <c r="L41" s="110"/>
      <c r="M41" s="85">
        <f t="shared" si="33"/>
        <v>0.07692708333333341</v>
      </c>
      <c r="N41" s="102"/>
      <c r="O41" s="47">
        <f t="shared" si="26"/>
        <v>0.09843750000000008</v>
      </c>
      <c r="P41" s="102"/>
      <c r="Q41" s="47">
        <f t="shared" si="27"/>
        <v>0.12760416666666677</v>
      </c>
      <c r="R41" s="102"/>
      <c r="S41" s="47">
        <f t="shared" si="28"/>
        <v>0.14218750000000013</v>
      </c>
      <c r="T41" s="110"/>
      <c r="U41" s="85">
        <f t="shared" si="38"/>
        <v>0.15383593750000013</v>
      </c>
      <c r="V41" s="102"/>
      <c r="W41" s="63">
        <f t="shared" si="39"/>
        <v>0.36458333333333365</v>
      </c>
      <c r="X41" s="102"/>
      <c r="Y41" s="7">
        <f t="shared" si="17"/>
        <v>0.0029166666666666694</v>
      </c>
      <c r="Z41" s="122"/>
      <c r="AA41" s="47">
        <f t="shared" si="18"/>
        <v>0.0036458333333333364</v>
      </c>
      <c r="AB41" s="110"/>
      <c r="AC41" s="29">
        <f t="shared" si="19"/>
        <v>0.005468750000000005</v>
      </c>
      <c r="AD41" s="102"/>
      <c r="AE41" s="73">
        <f t="shared" si="20"/>
        <v>0.01093750000000001</v>
      </c>
    </row>
    <row r="42" spans="1:31" ht="12.75">
      <c r="A42" s="94">
        <f t="shared" si="34"/>
        <v>0.003703703703703707</v>
      </c>
      <c r="B42" s="5">
        <f t="shared" si="32"/>
        <v>320</v>
      </c>
      <c r="C42" s="6">
        <f t="shared" si="21"/>
        <v>3.125</v>
      </c>
      <c r="D42" s="129"/>
      <c r="E42" s="38">
        <f t="shared" si="22"/>
        <v>11.25</v>
      </c>
      <c r="F42" s="102"/>
      <c r="G42" s="79">
        <f t="shared" si="35"/>
        <v>0.018518518518518535</v>
      </c>
      <c r="H42" s="110"/>
      <c r="I42" s="54">
        <f t="shared" si="36"/>
        <v>0.03703703703703707</v>
      </c>
      <c r="J42" s="102"/>
      <c r="K42" s="79">
        <f t="shared" si="37"/>
        <v>0.0492592592592593</v>
      </c>
      <c r="L42" s="110"/>
      <c r="M42" s="85">
        <f t="shared" si="33"/>
        <v>0.07814814814814822</v>
      </c>
      <c r="N42" s="102"/>
      <c r="O42" s="47">
        <f t="shared" si="26"/>
        <v>0.10000000000000009</v>
      </c>
      <c r="P42" s="102"/>
      <c r="Q42" s="47">
        <f t="shared" si="27"/>
        <v>0.12962962962962973</v>
      </c>
      <c r="R42" s="102"/>
      <c r="S42" s="47">
        <f t="shared" si="28"/>
        <v>0.14444444444444457</v>
      </c>
      <c r="T42" s="110"/>
      <c r="U42" s="85">
        <f t="shared" si="38"/>
        <v>0.1562777777777779</v>
      </c>
      <c r="V42" s="102"/>
      <c r="W42" s="63">
        <f t="shared" si="39"/>
        <v>0.3703703703703707</v>
      </c>
      <c r="X42" s="102"/>
      <c r="Y42" s="7">
        <f t="shared" si="17"/>
        <v>0.002962962962962966</v>
      </c>
      <c r="Z42" s="122"/>
      <c r="AA42" s="47">
        <f t="shared" si="18"/>
        <v>0.003703703703703707</v>
      </c>
      <c r="AB42" s="110"/>
      <c r="AC42" s="29">
        <f t="shared" si="19"/>
        <v>0.00555555555555556</v>
      </c>
      <c r="AD42" s="102"/>
      <c r="AE42" s="73">
        <f t="shared" si="20"/>
        <v>0.01111111111111112</v>
      </c>
    </row>
    <row r="43" spans="1:31" ht="12.75">
      <c r="A43" s="94">
        <f t="shared" si="34"/>
        <v>0.0037615740740740773</v>
      </c>
      <c r="B43" s="5">
        <f t="shared" si="32"/>
        <v>325</v>
      </c>
      <c r="C43" s="6">
        <f t="shared" si="21"/>
        <v>3.076923076923077</v>
      </c>
      <c r="D43" s="129"/>
      <c r="E43" s="38">
        <f t="shared" si="22"/>
        <v>11.076923076923078</v>
      </c>
      <c r="F43" s="102"/>
      <c r="G43" s="79">
        <f t="shared" si="35"/>
        <v>0.018807870370370388</v>
      </c>
      <c r="H43" s="110"/>
      <c r="I43" s="54">
        <f t="shared" si="36"/>
        <v>0.037615740740740776</v>
      </c>
      <c r="J43" s="102"/>
      <c r="K43" s="79">
        <f t="shared" si="37"/>
        <v>0.05002893518518523</v>
      </c>
      <c r="L43" s="110"/>
      <c r="M43" s="85">
        <f t="shared" si="33"/>
        <v>0.07936921296296304</v>
      </c>
      <c r="N43" s="102"/>
      <c r="O43" s="47">
        <f t="shared" si="26"/>
        <v>0.10156250000000008</v>
      </c>
      <c r="P43" s="102"/>
      <c r="Q43" s="47">
        <f t="shared" si="27"/>
        <v>0.1316550925925927</v>
      </c>
      <c r="R43" s="102"/>
      <c r="S43" s="47">
        <f t="shared" si="28"/>
        <v>0.146701388888889</v>
      </c>
      <c r="T43" s="110"/>
      <c r="U43" s="85">
        <f t="shared" si="38"/>
        <v>0.1587196180555557</v>
      </c>
      <c r="V43" s="102"/>
      <c r="W43" s="63">
        <f t="shared" si="39"/>
        <v>0.3761574074074077</v>
      </c>
      <c r="X43" s="102"/>
      <c r="Y43" s="7">
        <f t="shared" si="17"/>
        <v>0.003009259259259262</v>
      </c>
      <c r="Z43" s="122"/>
      <c r="AA43" s="47">
        <f t="shared" si="18"/>
        <v>0.0037615740740740773</v>
      </c>
      <c r="AB43" s="110"/>
      <c r="AC43" s="29">
        <f t="shared" si="19"/>
        <v>0.005642361111111116</v>
      </c>
      <c r="AD43" s="102"/>
      <c r="AE43" s="73">
        <f t="shared" si="20"/>
        <v>0.011284722222222232</v>
      </c>
    </row>
    <row r="44" spans="1:31" ht="12.75">
      <c r="A44" s="93">
        <f t="shared" si="34"/>
        <v>0.003819444444444448</v>
      </c>
      <c r="B44" s="8">
        <f t="shared" si="32"/>
        <v>330</v>
      </c>
      <c r="C44" s="9">
        <f t="shared" si="21"/>
        <v>3.0303030303030303</v>
      </c>
      <c r="D44" s="128"/>
      <c r="E44" s="37">
        <f t="shared" si="22"/>
        <v>10.90909090909091</v>
      </c>
      <c r="F44" s="101"/>
      <c r="G44" s="78">
        <f t="shared" si="35"/>
        <v>0.019097222222222238</v>
      </c>
      <c r="H44" s="109"/>
      <c r="I44" s="53">
        <f t="shared" si="36"/>
        <v>0.038194444444444475</v>
      </c>
      <c r="J44" s="101"/>
      <c r="K44" s="78">
        <f t="shared" si="37"/>
        <v>0.050798611111111155</v>
      </c>
      <c r="L44" s="109"/>
      <c r="M44" s="41">
        <f t="shared" si="33"/>
        <v>0.08059027777777786</v>
      </c>
      <c r="N44" s="101"/>
      <c r="O44" s="46">
        <f t="shared" si="26"/>
        <v>0.10312500000000009</v>
      </c>
      <c r="P44" s="101"/>
      <c r="Q44" s="46">
        <f t="shared" si="27"/>
        <v>0.13368055555555566</v>
      </c>
      <c r="R44" s="101"/>
      <c r="S44" s="46">
        <f t="shared" si="28"/>
        <v>0.14895833333333347</v>
      </c>
      <c r="T44" s="109"/>
      <c r="U44" s="41">
        <f t="shared" si="38"/>
        <v>0.16116145833333348</v>
      </c>
      <c r="V44" s="101"/>
      <c r="W44" s="62">
        <f t="shared" si="39"/>
        <v>0.38194444444444475</v>
      </c>
      <c r="X44" s="101"/>
      <c r="Y44" s="10">
        <f t="shared" si="17"/>
        <v>0.0030555555555555583</v>
      </c>
      <c r="Z44" s="121"/>
      <c r="AA44" s="46">
        <f t="shared" si="18"/>
        <v>0.003819444444444448</v>
      </c>
      <c r="AB44" s="109"/>
      <c r="AC44" s="28">
        <f t="shared" si="19"/>
        <v>0.0057291666666666715</v>
      </c>
      <c r="AD44" s="101"/>
      <c r="AE44" s="72">
        <f t="shared" si="20"/>
        <v>0.011458333333333343</v>
      </c>
    </row>
    <row r="45" spans="1:31" ht="12.75">
      <c r="A45" s="93">
        <f t="shared" si="34"/>
        <v>0.0038773148148148182</v>
      </c>
      <c r="B45" s="8">
        <f t="shared" si="32"/>
        <v>335</v>
      </c>
      <c r="C45" s="9">
        <f t="shared" si="21"/>
        <v>2.985074626865672</v>
      </c>
      <c r="D45" s="128"/>
      <c r="E45" s="37">
        <f t="shared" si="22"/>
        <v>10.746268656716419</v>
      </c>
      <c r="F45" s="101"/>
      <c r="G45" s="78">
        <f t="shared" si="35"/>
        <v>0.01938657407407409</v>
      </c>
      <c r="H45" s="109"/>
      <c r="I45" s="53">
        <f t="shared" si="36"/>
        <v>0.03877314814814818</v>
      </c>
      <c r="J45" s="101"/>
      <c r="K45" s="78">
        <f t="shared" si="37"/>
        <v>0.051568287037037086</v>
      </c>
      <c r="L45" s="109"/>
      <c r="M45" s="41">
        <f t="shared" si="33"/>
        <v>0.08181134259259266</v>
      </c>
      <c r="N45" s="101"/>
      <c r="O45" s="46">
        <f t="shared" si="26"/>
        <v>0.10468750000000009</v>
      </c>
      <c r="P45" s="101"/>
      <c r="Q45" s="46">
        <f t="shared" si="27"/>
        <v>0.13570601851851863</v>
      </c>
      <c r="R45" s="101"/>
      <c r="S45" s="46">
        <f t="shared" si="28"/>
        <v>0.1512152777777779</v>
      </c>
      <c r="T45" s="109"/>
      <c r="U45" s="41">
        <f t="shared" si="38"/>
        <v>0.16360329861111125</v>
      </c>
      <c r="V45" s="101"/>
      <c r="W45" s="62">
        <f t="shared" si="39"/>
        <v>0.38773148148148184</v>
      </c>
      <c r="X45" s="101"/>
      <c r="Y45" s="10">
        <f t="shared" si="17"/>
        <v>0.0031018518518518548</v>
      </c>
      <c r="Z45" s="121"/>
      <c r="AA45" s="46">
        <f t="shared" si="18"/>
        <v>0.0038773148148148182</v>
      </c>
      <c r="AB45" s="109"/>
      <c r="AC45" s="28">
        <f t="shared" si="19"/>
        <v>0.005815972222222228</v>
      </c>
      <c r="AD45" s="101"/>
      <c r="AE45" s="72">
        <f t="shared" si="20"/>
        <v>0.011631944444444455</v>
      </c>
    </row>
    <row r="46" spans="1:31" ht="12.75">
      <c r="A46" s="93">
        <f t="shared" si="34"/>
        <v>0.003935185185185188</v>
      </c>
      <c r="B46" s="8">
        <f t="shared" si="32"/>
        <v>340</v>
      </c>
      <c r="C46" s="9">
        <f t="shared" si="21"/>
        <v>2.9411764705882355</v>
      </c>
      <c r="D46" s="128"/>
      <c r="E46" s="37">
        <f t="shared" si="22"/>
        <v>10.588235294117649</v>
      </c>
      <c r="F46" s="101"/>
      <c r="G46" s="78">
        <f t="shared" si="35"/>
        <v>0.01967592592592594</v>
      </c>
      <c r="H46" s="109"/>
      <c r="I46" s="53">
        <f t="shared" si="36"/>
        <v>0.03935185185185188</v>
      </c>
      <c r="J46" s="101"/>
      <c r="K46" s="78">
        <f t="shared" si="37"/>
        <v>0.05233796296296301</v>
      </c>
      <c r="L46" s="109"/>
      <c r="M46" s="41">
        <f t="shared" si="33"/>
        <v>0.08303240740740747</v>
      </c>
      <c r="N46" s="101"/>
      <c r="O46" s="46">
        <f t="shared" si="26"/>
        <v>0.10625000000000008</v>
      </c>
      <c r="P46" s="101"/>
      <c r="Q46" s="46">
        <f t="shared" si="27"/>
        <v>0.1377314814814816</v>
      </c>
      <c r="R46" s="101"/>
      <c r="S46" s="46">
        <f t="shared" si="28"/>
        <v>0.15347222222222234</v>
      </c>
      <c r="T46" s="109"/>
      <c r="U46" s="41">
        <f t="shared" si="38"/>
        <v>0.16604513888888903</v>
      </c>
      <c r="V46" s="101"/>
      <c r="W46" s="62">
        <f t="shared" si="39"/>
        <v>0.3935185185185188</v>
      </c>
      <c r="X46" s="101"/>
      <c r="Y46" s="10">
        <f t="shared" si="17"/>
        <v>0.003148148148148151</v>
      </c>
      <c r="Z46" s="121"/>
      <c r="AA46" s="46">
        <f t="shared" si="18"/>
        <v>0.003935185185185188</v>
      </c>
      <c r="AB46" s="109"/>
      <c r="AC46" s="28">
        <f t="shared" si="19"/>
        <v>0.005902777777777783</v>
      </c>
      <c r="AD46" s="101"/>
      <c r="AE46" s="72">
        <f t="shared" si="20"/>
        <v>0.011805555555555566</v>
      </c>
    </row>
    <row r="47" spans="1:31" ht="12.75">
      <c r="A47" s="94">
        <f t="shared" si="34"/>
        <v>0.003993055555555559</v>
      </c>
      <c r="B47" s="5">
        <f t="shared" si="32"/>
        <v>345</v>
      </c>
      <c r="C47" s="6">
        <f t="shared" si="21"/>
        <v>2.898550724637681</v>
      </c>
      <c r="D47" s="129"/>
      <c r="E47" s="38">
        <f t="shared" si="22"/>
        <v>10.434782608695652</v>
      </c>
      <c r="F47" s="102"/>
      <c r="G47" s="79">
        <f t="shared" si="35"/>
        <v>0.019965277777777794</v>
      </c>
      <c r="H47" s="110"/>
      <c r="I47" s="54">
        <f t="shared" si="36"/>
        <v>0.03993055555555559</v>
      </c>
      <c r="J47" s="102"/>
      <c r="K47" s="79">
        <f t="shared" si="37"/>
        <v>0.05310763888888893</v>
      </c>
      <c r="L47" s="110"/>
      <c r="M47" s="85">
        <f t="shared" si="33"/>
        <v>0.08425347222222229</v>
      </c>
      <c r="N47" s="102"/>
      <c r="O47" s="47">
        <f t="shared" si="26"/>
        <v>0.10781250000000009</v>
      </c>
      <c r="P47" s="102"/>
      <c r="Q47" s="47">
        <f t="shared" si="27"/>
        <v>0.13975694444444456</v>
      </c>
      <c r="R47" s="102"/>
      <c r="S47" s="47">
        <f t="shared" si="28"/>
        <v>0.15572916666666678</v>
      </c>
      <c r="T47" s="110"/>
      <c r="U47" s="85">
        <f t="shared" si="38"/>
        <v>0.1684869791666668</v>
      </c>
      <c r="V47" s="102"/>
      <c r="W47" s="63">
        <f t="shared" si="39"/>
        <v>0.39930555555555586</v>
      </c>
      <c r="X47" s="102"/>
      <c r="Y47" s="7">
        <f t="shared" si="17"/>
        <v>0.0031944444444444472</v>
      </c>
      <c r="Z47" s="122"/>
      <c r="AA47" s="47">
        <f t="shared" si="18"/>
        <v>0.003993055555555559</v>
      </c>
      <c r="AB47" s="110"/>
      <c r="AC47" s="29">
        <f t="shared" si="19"/>
        <v>0.005989583333333338</v>
      </c>
      <c r="AD47" s="102"/>
      <c r="AE47" s="73">
        <f t="shared" si="20"/>
        <v>0.011979166666666676</v>
      </c>
    </row>
    <row r="48" spans="1:31" ht="12.75">
      <c r="A48" s="94">
        <f t="shared" si="34"/>
        <v>0.004050925925925929</v>
      </c>
      <c r="B48" s="5">
        <f t="shared" si="32"/>
        <v>350</v>
      </c>
      <c r="C48" s="6">
        <f t="shared" si="21"/>
        <v>2.857142857142857</v>
      </c>
      <c r="D48" s="129"/>
      <c r="E48" s="38">
        <f t="shared" si="22"/>
        <v>10.285714285714286</v>
      </c>
      <c r="F48" s="102"/>
      <c r="G48" s="79">
        <f t="shared" si="35"/>
        <v>0.020254629629629647</v>
      </c>
      <c r="H48" s="110"/>
      <c r="I48" s="54">
        <f t="shared" si="36"/>
        <v>0.04050925925925929</v>
      </c>
      <c r="J48" s="102"/>
      <c r="K48" s="79">
        <f t="shared" si="37"/>
        <v>0.053877314814814864</v>
      </c>
      <c r="L48" s="110"/>
      <c r="M48" s="85">
        <f t="shared" si="33"/>
        <v>0.08547453703703711</v>
      </c>
      <c r="N48" s="102"/>
      <c r="O48" s="47">
        <f t="shared" si="26"/>
        <v>0.10937500000000008</v>
      </c>
      <c r="P48" s="102"/>
      <c r="Q48" s="47">
        <f t="shared" si="27"/>
        <v>0.14178240740740752</v>
      </c>
      <c r="R48" s="102"/>
      <c r="S48" s="47">
        <f t="shared" si="28"/>
        <v>0.15798611111111124</v>
      </c>
      <c r="T48" s="110"/>
      <c r="U48" s="85">
        <f t="shared" si="38"/>
        <v>0.17092881944444457</v>
      </c>
      <c r="V48" s="102"/>
      <c r="W48" s="63">
        <f t="shared" si="39"/>
        <v>0.4050925925925929</v>
      </c>
      <c r="X48" s="102"/>
      <c r="Y48" s="7">
        <f t="shared" si="17"/>
        <v>0.0032407407407407437</v>
      </c>
      <c r="Z48" s="122"/>
      <c r="AA48" s="47">
        <f t="shared" si="18"/>
        <v>0.004050925925925929</v>
      </c>
      <c r="AB48" s="110"/>
      <c r="AC48" s="29">
        <f t="shared" si="19"/>
        <v>0.006076388888888893</v>
      </c>
      <c r="AD48" s="102"/>
      <c r="AE48" s="73">
        <f t="shared" si="20"/>
        <v>0.012152777777777787</v>
      </c>
    </row>
    <row r="49" spans="1:31" ht="12.75">
      <c r="A49" s="94">
        <f t="shared" si="34"/>
        <v>0.0041087962962963</v>
      </c>
      <c r="B49" s="5">
        <f t="shared" si="32"/>
        <v>355</v>
      </c>
      <c r="C49" s="6">
        <f t="shared" si="21"/>
        <v>2.816901408450704</v>
      </c>
      <c r="D49" s="129"/>
      <c r="E49" s="38">
        <f t="shared" si="22"/>
        <v>10.140845070422534</v>
      </c>
      <c r="F49" s="102"/>
      <c r="G49" s="79">
        <f t="shared" si="35"/>
        <v>0.020543981481481496</v>
      </c>
      <c r="H49" s="110"/>
      <c r="I49" s="54">
        <f t="shared" si="36"/>
        <v>0.04108796296296299</v>
      </c>
      <c r="J49" s="102"/>
      <c r="K49" s="79">
        <f t="shared" si="37"/>
        <v>0.05464699074074079</v>
      </c>
      <c r="L49" s="110"/>
      <c r="M49" s="85">
        <f t="shared" si="33"/>
        <v>0.08669560185185193</v>
      </c>
      <c r="N49" s="102"/>
      <c r="O49" s="47">
        <f t="shared" si="26"/>
        <v>0.11093750000000009</v>
      </c>
      <c r="P49" s="102"/>
      <c r="Q49" s="47">
        <f t="shared" si="27"/>
        <v>0.1438078703703705</v>
      </c>
      <c r="R49" s="102"/>
      <c r="S49" s="47">
        <f t="shared" si="28"/>
        <v>0.16024305555555568</v>
      </c>
      <c r="T49" s="110"/>
      <c r="U49" s="85">
        <f t="shared" si="38"/>
        <v>0.17337065972222238</v>
      </c>
      <c r="V49" s="102"/>
      <c r="W49" s="63">
        <f t="shared" si="39"/>
        <v>0.41087962962963</v>
      </c>
      <c r="X49" s="102"/>
      <c r="Y49" s="7">
        <f t="shared" si="17"/>
        <v>0.0032870370370370397</v>
      </c>
      <c r="Z49" s="122"/>
      <c r="AA49" s="47">
        <f t="shared" si="18"/>
        <v>0.0041087962962963</v>
      </c>
      <c r="AB49" s="110"/>
      <c r="AC49" s="29">
        <f t="shared" si="19"/>
        <v>0.0061631944444444494</v>
      </c>
      <c r="AD49" s="102"/>
      <c r="AE49" s="73">
        <f t="shared" si="20"/>
        <v>0.012326388888888899</v>
      </c>
    </row>
    <row r="50" spans="1:31" ht="13.5" thickBot="1">
      <c r="A50" s="95">
        <f>A49+TIME(0,0,5)</f>
        <v>0.00416666666666667</v>
      </c>
      <c r="B50" s="19">
        <f t="shared" si="32"/>
        <v>360</v>
      </c>
      <c r="C50" s="20">
        <f t="shared" si="21"/>
        <v>2.7777777777777777</v>
      </c>
      <c r="D50" s="130"/>
      <c r="E50" s="39">
        <f t="shared" si="22"/>
        <v>10</v>
      </c>
      <c r="F50" s="103"/>
      <c r="G50" s="80">
        <f>A50*5</f>
        <v>0.02083333333333335</v>
      </c>
      <c r="H50" s="111"/>
      <c r="I50" s="55">
        <f>A50*10</f>
        <v>0.0416666666666667</v>
      </c>
      <c r="J50" s="103"/>
      <c r="K50" s="80">
        <f>A50*13.3</f>
        <v>0.05541666666666672</v>
      </c>
      <c r="L50" s="111"/>
      <c r="M50" s="86">
        <f t="shared" si="33"/>
        <v>0.08791666666666674</v>
      </c>
      <c r="N50" s="103"/>
      <c r="O50" s="48">
        <f t="shared" si="26"/>
        <v>0.11250000000000009</v>
      </c>
      <c r="P50" s="103"/>
      <c r="Q50" s="48">
        <f t="shared" si="27"/>
        <v>0.14583333333333345</v>
      </c>
      <c r="R50" s="103"/>
      <c r="S50" s="48">
        <f t="shared" si="28"/>
        <v>0.16250000000000014</v>
      </c>
      <c r="T50" s="111"/>
      <c r="U50" s="86">
        <f>A50*42.195</f>
        <v>0.17581250000000015</v>
      </c>
      <c r="V50" s="103"/>
      <c r="W50" s="64">
        <f>A50*100</f>
        <v>0.416666666666667</v>
      </c>
      <c r="X50" s="103"/>
      <c r="Y50" s="21">
        <f t="shared" si="17"/>
        <v>0.003333333333333336</v>
      </c>
      <c r="Z50" s="123"/>
      <c r="AA50" s="48">
        <f t="shared" si="18"/>
        <v>0.00416666666666667</v>
      </c>
      <c r="AB50" s="111"/>
      <c r="AC50" s="30">
        <f t="shared" si="19"/>
        <v>0.0062500000000000056</v>
      </c>
      <c r="AD50" s="103"/>
      <c r="AE50" s="74">
        <f t="shared" si="20"/>
        <v>0.012500000000000011</v>
      </c>
    </row>
    <row r="51" spans="3:29" ht="13.5" thickTop="1">
      <c r="C51" s="2"/>
      <c r="I51" s="56"/>
      <c r="M51" s="87"/>
      <c r="U51" s="87"/>
      <c r="W51" s="65"/>
      <c r="AC51" s="31"/>
    </row>
    <row r="52" spans="3:29" ht="12.75">
      <c r="C52" s="2"/>
      <c r="I52" s="56"/>
      <c r="M52" s="87"/>
      <c r="U52" s="87"/>
      <c r="W52" s="65"/>
      <c r="AC52" s="31"/>
    </row>
  </sheetData>
  <printOptions horizontalCentered="1" verticalCentered="1"/>
  <pageMargins left="0.51" right="0.25" top="0.75" bottom="0.75" header="0.5" footer="0"/>
  <pageSetup fitToHeight="1" fitToWidth="1" horizontalDpi="300" verticalDpi="300" orientation="landscape" paperSize="9" scale="77" r:id="rId1"/>
  <headerFooter alignWithMargins="0">
    <oddHeader>&amp;C&amp;F 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zoomScale="75" zoomScaleNormal="75" workbookViewId="0" topLeftCell="A1">
      <selection activeCell="H8" sqref="H8"/>
    </sheetView>
  </sheetViews>
  <sheetFormatPr defaultColWidth="9.140625" defaultRowHeight="12.75"/>
  <cols>
    <col min="1" max="1" width="8.00390625" style="96" customWidth="1"/>
    <col min="2" max="2" width="5.140625" style="4" bestFit="1" customWidth="1"/>
    <col min="3" max="3" width="4.8515625" style="3" customWidth="1"/>
    <col min="4" max="4" width="4.57421875" style="131" bestFit="1" customWidth="1"/>
    <col min="5" max="5" width="6.8515625" style="40" bestFit="1" customWidth="1"/>
    <col min="6" max="6" width="3.00390625" style="104" customWidth="1"/>
    <col min="7" max="7" width="7.140625" style="81" bestFit="1" customWidth="1"/>
    <col min="8" max="8" width="4.7109375" style="112" bestFit="1" customWidth="1"/>
    <col min="9" max="9" width="8.140625" style="57" bestFit="1" customWidth="1"/>
    <col min="10" max="10" width="4.7109375" style="104" bestFit="1" customWidth="1"/>
    <col min="11" max="11" width="7.421875" style="81" customWidth="1"/>
    <col min="12" max="12" width="4.57421875" style="112" bestFit="1" customWidth="1"/>
    <col min="13" max="13" width="8.140625" style="88" bestFit="1" customWidth="1"/>
    <col min="14" max="14" width="4.7109375" style="104" bestFit="1" customWidth="1"/>
    <col min="15" max="15" width="7.140625" style="49" customWidth="1"/>
    <col min="16" max="16" width="3.7109375" style="104" bestFit="1" customWidth="1"/>
    <col min="17" max="17" width="7.140625" style="49" customWidth="1"/>
    <col min="18" max="18" width="4.7109375" style="104" bestFit="1" customWidth="1"/>
    <col min="19" max="19" width="7.140625" style="49" customWidth="1"/>
    <col min="20" max="20" width="4.7109375" style="112" bestFit="1" customWidth="1"/>
    <col min="21" max="21" width="10.421875" style="88" bestFit="1" customWidth="1"/>
    <col min="22" max="22" width="3.00390625" style="104" customWidth="1"/>
    <col min="23" max="23" width="8.140625" style="66" customWidth="1"/>
    <col min="24" max="24" width="3.00390625" style="113" customWidth="1"/>
    <col min="25" max="25" width="7.140625" style="1" customWidth="1"/>
    <col min="26" max="26" width="3.00390625" style="124" customWidth="1"/>
    <col min="27" max="27" width="7.140625" style="67" customWidth="1"/>
    <col min="28" max="28" width="4.57421875" style="112" bestFit="1" customWidth="1"/>
    <col min="29" max="29" width="7.421875" style="32" customWidth="1"/>
    <col min="30" max="30" width="3.00390625" style="104" customWidth="1"/>
    <col min="31" max="31" width="7.140625" style="67" customWidth="1"/>
    <col min="32" max="16384" width="8.00390625" style="0" customWidth="1"/>
  </cols>
  <sheetData>
    <row r="1" spans="1:31" s="25" customFormat="1" ht="13.5" thickTop="1">
      <c r="A1" s="89" t="s">
        <v>0</v>
      </c>
      <c r="B1" s="22" t="s">
        <v>15</v>
      </c>
      <c r="C1" s="23" t="s">
        <v>16</v>
      </c>
      <c r="D1" s="97"/>
      <c r="E1" s="33" t="s">
        <v>1</v>
      </c>
      <c r="F1" s="97"/>
      <c r="G1" s="24" t="s">
        <v>6</v>
      </c>
      <c r="H1" s="105"/>
      <c r="I1" s="42" t="s">
        <v>7</v>
      </c>
      <c r="J1" s="97"/>
      <c r="K1" s="24" t="s">
        <v>8</v>
      </c>
      <c r="L1" s="105"/>
      <c r="M1" s="24" t="s">
        <v>10</v>
      </c>
      <c r="N1" s="97"/>
      <c r="O1" s="42" t="s">
        <v>12</v>
      </c>
      <c r="P1" s="97"/>
      <c r="Q1" s="42" t="s">
        <v>14</v>
      </c>
      <c r="R1" s="97"/>
      <c r="S1" s="42" t="s">
        <v>13</v>
      </c>
      <c r="T1" s="105"/>
      <c r="U1" s="24" t="s">
        <v>9</v>
      </c>
      <c r="V1" s="97"/>
      <c r="W1" s="58" t="s">
        <v>11</v>
      </c>
      <c r="X1" s="97"/>
      <c r="Y1" s="24" t="s">
        <v>2</v>
      </c>
      <c r="Z1" s="114"/>
      <c r="AA1" s="42" t="s">
        <v>3</v>
      </c>
      <c r="AB1" s="105"/>
      <c r="AC1" s="24" t="s">
        <v>4</v>
      </c>
      <c r="AD1" s="97"/>
      <c r="AE1" s="68" t="s">
        <v>5</v>
      </c>
    </row>
    <row r="2" spans="1:31" ht="12.75">
      <c r="A2" s="90">
        <v>0.001388888888888889</v>
      </c>
      <c r="B2" s="13">
        <f aca="true" t="shared" si="0" ref="B2:B9">3600*HOUR(A2)+60*MINUTE(A2)+SECOND(A2)</f>
        <v>120</v>
      </c>
      <c r="C2" s="14">
        <f aca="true" t="shared" si="1" ref="C2:C8">1000/B2</f>
        <v>8.333333333333334</v>
      </c>
      <c r="D2" s="125"/>
      <c r="E2" s="34">
        <f aca="true" t="shared" si="2" ref="E2:E8">C2*3.6</f>
        <v>30.000000000000004</v>
      </c>
      <c r="F2" s="98"/>
      <c r="G2" s="75">
        <f aca="true" t="shared" si="3" ref="G2:G8">A2*5</f>
        <v>0.006944444444444445</v>
      </c>
      <c r="H2" s="106"/>
      <c r="I2" s="50">
        <f aca="true" t="shared" si="4" ref="I2:I8">A2*10</f>
        <v>0.01388888888888889</v>
      </c>
      <c r="J2" s="98"/>
      <c r="K2" s="75">
        <f aca="true" t="shared" si="5" ref="K2:K8">A2*13.3</f>
        <v>0.018472222222222223</v>
      </c>
      <c r="L2" s="106"/>
      <c r="M2" s="82">
        <f aca="true" t="shared" si="6" ref="M2:M33">A2*21.1</f>
        <v>0.029305555555555557</v>
      </c>
      <c r="N2" s="98"/>
      <c r="O2" s="43">
        <f aca="true" t="shared" si="7" ref="O2:O8">A2*27</f>
        <v>0.0375</v>
      </c>
      <c r="P2" s="98"/>
      <c r="Q2" s="43">
        <f aca="true" t="shared" si="8" ref="Q2:Q8">A2*35</f>
        <v>0.04861111111111111</v>
      </c>
      <c r="R2" s="98"/>
      <c r="S2" s="43">
        <f aca="true" t="shared" si="9" ref="S2:S8">A2*39</f>
        <v>0.05416666666666667</v>
      </c>
      <c r="T2" s="106"/>
      <c r="U2" s="82">
        <f aca="true" t="shared" si="10" ref="U2:U8">A2*42.195</f>
        <v>0.05860416666666667</v>
      </c>
      <c r="V2" s="98"/>
      <c r="W2" s="59">
        <f aca="true" t="shared" si="11" ref="W2:W8">A2*100</f>
        <v>0.1388888888888889</v>
      </c>
      <c r="X2" s="98"/>
      <c r="Y2" s="15">
        <f aca="true" t="shared" si="12" ref="Y2:Y50">A2*0.8</f>
        <v>0.0011111111111111111</v>
      </c>
      <c r="Z2" s="115"/>
      <c r="AA2" s="43">
        <f aca="true" t="shared" si="13" ref="AA2:AA50">A2</f>
        <v>0.001388888888888889</v>
      </c>
      <c r="AB2" s="106"/>
      <c r="AC2" s="26">
        <f aca="true" t="shared" si="14" ref="AC2:AC50">A2*1.5</f>
        <v>0.0020833333333333333</v>
      </c>
      <c r="AD2" s="98"/>
      <c r="AE2" s="69">
        <f aca="true" t="shared" si="15" ref="AE2:AE50">A2*3</f>
        <v>0.004166666666666667</v>
      </c>
    </row>
    <row r="3" spans="1:31" ht="12.75">
      <c r="A3" s="91">
        <f aca="true" t="shared" si="16" ref="A3:A9">A2+TIME(0,0,5)</f>
        <v>0.0014467592592592594</v>
      </c>
      <c r="B3" s="16">
        <f t="shared" si="0"/>
        <v>125</v>
      </c>
      <c r="C3" s="17">
        <f t="shared" si="1"/>
        <v>8</v>
      </c>
      <c r="D3" s="126"/>
      <c r="E3" s="35">
        <f t="shared" si="2"/>
        <v>28.8</v>
      </c>
      <c r="F3" s="99"/>
      <c r="G3" s="76">
        <f t="shared" si="3"/>
        <v>0.007233796296296297</v>
      </c>
      <c r="H3" s="107"/>
      <c r="I3" s="51">
        <f t="shared" si="4"/>
        <v>0.014467592592592594</v>
      </c>
      <c r="J3" s="99"/>
      <c r="K3" s="76">
        <f t="shared" si="5"/>
        <v>0.01924189814814815</v>
      </c>
      <c r="L3" s="107"/>
      <c r="M3" s="83">
        <f t="shared" si="6"/>
        <v>0.030526620370370374</v>
      </c>
      <c r="N3" s="99"/>
      <c r="O3" s="44">
        <f t="shared" si="7"/>
        <v>0.03906250000000001</v>
      </c>
      <c r="P3" s="99"/>
      <c r="Q3" s="44">
        <f t="shared" si="8"/>
        <v>0.05063657407407408</v>
      </c>
      <c r="R3" s="99"/>
      <c r="S3" s="44">
        <f t="shared" si="9"/>
        <v>0.05642361111111112</v>
      </c>
      <c r="T3" s="107"/>
      <c r="U3" s="83">
        <f t="shared" si="10"/>
        <v>0.06104600694444445</v>
      </c>
      <c r="V3" s="99"/>
      <c r="W3" s="60">
        <f t="shared" si="11"/>
        <v>0.14467592592592593</v>
      </c>
      <c r="X3" s="99"/>
      <c r="Y3" s="18">
        <f t="shared" si="12"/>
        <v>0.0011574074074074076</v>
      </c>
      <c r="Z3" s="116"/>
      <c r="AA3" s="44">
        <f t="shared" si="13"/>
        <v>0.0014467592592592594</v>
      </c>
      <c r="AB3" s="107"/>
      <c r="AC3" s="27">
        <f t="shared" si="14"/>
        <v>0.002170138888888889</v>
      </c>
      <c r="AD3" s="99"/>
      <c r="AE3" s="70">
        <f t="shared" si="15"/>
        <v>0.004340277777777778</v>
      </c>
    </row>
    <row r="4" spans="1:31" ht="12.75">
      <c r="A4" s="91">
        <f t="shared" si="16"/>
        <v>0.0015046296296296298</v>
      </c>
      <c r="B4" s="16">
        <f t="shared" si="0"/>
        <v>130</v>
      </c>
      <c r="C4" s="17">
        <f t="shared" si="1"/>
        <v>7.6923076923076925</v>
      </c>
      <c r="D4" s="126"/>
      <c r="E4" s="35">
        <f t="shared" si="2"/>
        <v>27.692307692307693</v>
      </c>
      <c r="F4" s="99"/>
      <c r="G4" s="76">
        <f t="shared" si="3"/>
        <v>0.0075231481481481495</v>
      </c>
      <c r="H4" s="107"/>
      <c r="I4" s="51">
        <f t="shared" si="4"/>
        <v>0.015046296296296299</v>
      </c>
      <c r="J4" s="99"/>
      <c r="K4" s="76">
        <f t="shared" si="5"/>
        <v>0.020011574074074077</v>
      </c>
      <c r="L4" s="107"/>
      <c r="M4" s="83">
        <f t="shared" si="6"/>
        <v>0.03174768518518519</v>
      </c>
      <c r="N4" s="99"/>
      <c r="O4" s="44">
        <f t="shared" si="7"/>
        <v>0.04062500000000001</v>
      </c>
      <c r="P4" s="99"/>
      <c r="Q4" s="44">
        <f t="shared" si="8"/>
        <v>0.05266203703703704</v>
      </c>
      <c r="R4" s="99"/>
      <c r="S4" s="44">
        <f t="shared" si="9"/>
        <v>0.05868055555555556</v>
      </c>
      <c r="T4" s="107"/>
      <c r="U4" s="83">
        <f t="shared" si="10"/>
        <v>0.06348784722222223</v>
      </c>
      <c r="V4" s="99"/>
      <c r="W4" s="60">
        <f t="shared" si="11"/>
        <v>0.150462962962963</v>
      </c>
      <c r="X4" s="99"/>
      <c r="Y4" s="18">
        <f t="shared" si="12"/>
        <v>0.001203703703703704</v>
      </c>
      <c r="Z4" s="116"/>
      <c r="AA4" s="44">
        <f t="shared" si="13"/>
        <v>0.0015046296296296298</v>
      </c>
      <c r="AB4" s="107"/>
      <c r="AC4" s="27">
        <f t="shared" si="14"/>
        <v>0.0022569444444444447</v>
      </c>
      <c r="AD4" s="99"/>
      <c r="AE4" s="70">
        <f t="shared" si="15"/>
        <v>0.004513888888888889</v>
      </c>
    </row>
    <row r="5" spans="1:31" ht="12.75">
      <c r="A5" s="92">
        <f t="shared" si="16"/>
        <v>0.0015625000000000003</v>
      </c>
      <c r="B5" s="11">
        <f t="shared" si="0"/>
        <v>135</v>
      </c>
      <c r="C5" s="12">
        <f t="shared" si="1"/>
        <v>7.407407407407407</v>
      </c>
      <c r="D5" s="127"/>
      <c r="E5" s="36">
        <f t="shared" si="2"/>
        <v>26.666666666666668</v>
      </c>
      <c r="F5" s="100"/>
      <c r="G5" s="77">
        <f t="shared" si="3"/>
        <v>0.007812500000000002</v>
      </c>
      <c r="H5" s="108"/>
      <c r="I5" s="52">
        <f t="shared" si="4"/>
        <v>0.015625000000000003</v>
      </c>
      <c r="J5" s="100"/>
      <c r="K5" s="77">
        <f t="shared" si="5"/>
        <v>0.020781250000000005</v>
      </c>
      <c r="L5" s="108"/>
      <c r="M5" s="84">
        <f t="shared" si="6"/>
        <v>0.03296875000000001</v>
      </c>
      <c r="N5" s="100"/>
      <c r="O5" s="45">
        <f t="shared" si="7"/>
        <v>0.04218750000000001</v>
      </c>
      <c r="P5" s="100"/>
      <c r="Q5" s="45">
        <f t="shared" si="8"/>
        <v>0.054687500000000014</v>
      </c>
      <c r="R5" s="100"/>
      <c r="S5" s="45">
        <f t="shared" si="9"/>
        <v>0.06093750000000001</v>
      </c>
      <c r="T5" s="108"/>
      <c r="U5" s="84">
        <f t="shared" si="10"/>
        <v>0.06592968750000001</v>
      </c>
      <c r="V5" s="100"/>
      <c r="W5" s="61">
        <f t="shared" si="11"/>
        <v>0.15625000000000003</v>
      </c>
      <c r="X5" s="100"/>
      <c r="Y5" s="77">
        <f t="shared" si="12"/>
        <v>0.0012500000000000002</v>
      </c>
      <c r="Z5" s="117"/>
      <c r="AA5" s="45">
        <f t="shared" si="13"/>
        <v>0.0015625000000000003</v>
      </c>
      <c r="AB5" s="108"/>
      <c r="AC5" s="84">
        <f t="shared" si="14"/>
        <v>0.0023437500000000003</v>
      </c>
      <c r="AD5" s="100"/>
      <c r="AE5" s="71">
        <f t="shared" si="15"/>
        <v>0.004687500000000001</v>
      </c>
    </row>
    <row r="6" spans="1:31" ht="12.75">
      <c r="A6" s="92">
        <f t="shared" si="16"/>
        <v>0.0016203703703703708</v>
      </c>
      <c r="B6" s="11">
        <f t="shared" si="0"/>
        <v>140</v>
      </c>
      <c r="C6" s="12">
        <f t="shared" si="1"/>
        <v>7.142857142857143</v>
      </c>
      <c r="D6" s="127"/>
      <c r="E6" s="36">
        <f t="shared" si="2"/>
        <v>25.714285714285715</v>
      </c>
      <c r="F6" s="100"/>
      <c r="G6" s="77">
        <f t="shared" si="3"/>
        <v>0.008101851851851853</v>
      </c>
      <c r="H6" s="108"/>
      <c r="I6" s="52">
        <f t="shared" si="4"/>
        <v>0.016203703703703706</v>
      </c>
      <c r="J6" s="100"/>
      <c r="K6" s="77">
        <f t="shared" si="5"/>
        <v>0.02155092592592593</v>
      </c>
      <c r="L6" s="108"/>
      <c r="M6" s="84">
        <f t="shared" si="6"/>
        <v>0.034189814814814826</v>
      </c>
      <c r="N6" s="100"/>
      <c r="O6" s="45">
        <f t="shared" si="7"/>
        <v>0.04375000000000001</v>
      </c>
      <c r="P6" s="100"/>
      <c r="Q6" s="45">
        <f t="shared" si="8"/>
        <v>0.05671296296296298</v>
      </c>
      <c r="R6" s="100"/>
      <c r="S6" s="45">
        <f t="shared" si="9"/>
        <v>0.06319444444444446</v>
      </c>
      <c r="T6" s="108"/>
      <c r="U6" s="84">
        <f t="shared" si="10"/>
        <v>0.06837152777777779</v>
      </c>
      <c r="V6" s="100"/>
      <c r="W6" s="61">
        <f t="shared" si="11"/>
        <v>0.16203703703703706</v>
      </c>
      <c r="X6" s="100"/>
      <c r="Y6" s="77">
        <f t="shared" si="12"/>
        <v>0.0012962962962962967</v>
      </c>
      <c r="Z6" s="117"/>
      <c r="AA6" s="45">
        <f t="shared" si="13"/>
        <v>0.0016203703703703708</v>
      </c>
      <c r="AB6" s="108"/>
      <c r="AC6" s="84">
        <f t="shared" si="14"/>
        <v>0.002430555555555556</v>
      </c>
      <c r="AD6" s="100"/>
      <c r="AE6" s="71">
        <f t="shared" si="15"/>
        <v>0.004861111111111112</v>
      </c>
    </row>
    <row r="7" spans="1:31" ht="12.75">
      <c r="A7" s="92">
        <f t="shared" si="16"/>
        <v>0.0016782407407407412</v>
      </c>
      <c r="B7" s="11">
        <f t="shared" si="0"/>
        <v>145</v>
      </c>
      <c r="C7" s="12">
        <f t="shared" si="1"/>
        <v>6.896551724137931</v>
      </c>
      <c r="D7" s="127"/>
      <c r="E7" s="36">
        <f t="shared" si="2"/>
        <v>24.82758620689655</v>
      </c>
      <c r="F7" s="100"/>
      <c r="G7" s="77">
        <f t="shared" si="3"/>
        <v>0.008391203703703706</v>
      </c>
      <c r="H7" s="108"/>
      <c r="I7" s="52">
        <f t="shared" si="4"/>
        <v>0.016782407407407413</v>
      </c>
      <c r="J7" s="100"/>
      <c r="K7" s="77">
        <f t="shared" si="5"/>
        <v>0.02232060185185186</v>
      </c>
      <c r="L7" s="108"/>
      <c r="M7" s="84">
        <f t="shared" si="6"/>
        <v>0.03541087962962964</v>
      </c>
      <c r="N7" s="100"/>
      <c r="O7" s="45">
        <f t="shared" si="7"/>
        <v>0.04531250000000001</v>
      </c>
      <c r="P7" s="100"/>
      <c r="Q7" s="45">
        <f t="shared" si="8"/>
        <v>0.058738425925925944</v>
      </c>
      <c r="R7" s="100"/>
      <c r="S7" s="45">
        <f t="shared" si="9"/>
        <v>0.0654513888888889</v>
      </c>
      <c r="T7" s="108"/>
      <c r="U7" s="84">
        <f t="shared" si="10"/>
        <v>0.07081336805555558</v>
      </c>
      <c r="V7" s="100"/>
      <c r="W7" s="61">
        <f t="shared" si="11"/>
        <v>0.16782407407407413</v>
      </c>
      <c r="X7" s="100"/>
      <c r="Y7" s="77">
        <f t="shared" si="12"/>
        <v>0.0013425925925925931</v>
      </c>
      <c r="Z7" s="117"/>
      <c r="AA7" s="45">
        <f t="shared" si="13"/>
        <v>0.0016782407407407412</v>
      </c>
      <c r="AB7" s="108"/>
      <c r="AC7" s="84">
        <f t="shared" si="14"/>
        <v>0.0025173611111111117</v>
      </c>
      <c r="AD7" s="100"/>
      <c r="AE7" s="71">
        <f t="shared" si="15"/>
        <v>0.005034722222222223</v>
      </c>
    </row>
    <row r="8" spans="1:31" ht="12.75">
      <c r="A8" s="90">
        <f t="shared" si="16"/>
        <v>0.0017361111111111117</v>
      </c>
      <c r="B8" s="13">
        <f t="shared" si="0"/>
        <v>150</v>
      </c>
      <c r="C8" s="14">
        <f t="shared" si="1"/>
        <v>6.666666666666667</v>
      </c>
      <c r="D8" s="125"/>
      <c r="E8" s="34">
        <f t="shared" si="2"/>
        <v>24</v>
      </c>
      <c r="F8" s="98"/>
      <c r="G8" s="75">
        <f t="shared" si="3"/>
        <v>0.008680555555555558</v>
      </c>
      <c r="H8" s="106"/>
      <c r="I8" s="50">
        <f t="shared" si="4"/>
        <v>0.017361111111111115</v>
      </c>
      <c r="J8" s="98"/>
      <c r="K8" s="75">
        <f t="shared" si="5"/>
        <v>0.023090277777777786</v>
      </c>
      <c r="L8" s="106"/>
      <c r="M8" s="82">
        <f t="shared" si="6"/>
        <v>0.03663194444444446</v>
      </c>
      <c r="N8" s="98"/>
      <c r="O8" s="43">
        <f t="shared" si="7"/>
        <v>0.046875000000000014</v>
      </c>
      <c r="P8" s="98"/>
      <c r="Q8" s="43">
        <f t="shared" si="8"/>
        <v>0.06076388888888891</v>
      </c>
      <c r="R8" s="98"/>
      <c r="S8" s="43">
        <f t="shared" si="9"/>
        <v>0.06770833333333336</v>
      </c>
      <c r="T8" s="106"/>
      <c r="U8" s="82">
        <f t="shared" si="10"/>
        <v>0.07325520833333336</v>
      </c>
      <c r="V8" s="98"/>
      <c r="W8" s="59">
        <f t="shared" si="11"/>
        <v>0.17361111111111116</v>
      </c>
      <c r="X8" s="98"/>
      <c r="Y8" s="15">
        <f t="shared" si="12"/>
        <v>0.0013888888888888894</v>
      </c>
      <c r="Z8" s="115"/>
      <c r="AA8" s="43">
        <f t="shared" si="13"/>
        <v>0.0017361111111111117</v>
      </c>
      <c r="AB8" s="106"/>
      <c r="AC8" s="26">
        <f t="shared" si="14"/>
        <v>0.0026041666666666674</v>
      </c>
      <c r="AD8" s="98"/>
      <c r="AE8" s="69">
        <f t="shared" si="15"/>
        <v>0.005208333333333335</v>
      </c>
    </row>
    <row r="9" spans="1:31" ht="12.75">
      <c r="A9" s="91">
        <f t="shared" si="16"/>
        <v>0.0017939814814814821</v>
      </c>
      <c r="B9" s="16">
        <f t="shared" si="0"/>
        <v>155</v>
      </c>
      <c r="C9" s="17">
        <f aca="true" t="shared" si="17" ref="C9:C50">1000/B9</f>
        <v>6.451612903225806</v>
      </c>
      <c r="D9" s="126"/>
      <c r="E9" s="35">
        <f aca="true" t="shared" si="18" ref="E9:E50">C9*3.6</f>
        <v>23.225806451612904</v>
      </c>
      <c r="F9" s="99" t="s">
        <v>22</v>
      </c>
      <c r="G9" s="76">
        <f aca="true" t="shared" si="19" ref="G9:G35">A9*5</f>
        <v>0.00896990740740741</v>
      </c>
      <c r="H9" s="107"/>
      <c r="I9" s="51">
        <f aca="true" t="shared" si="20" ref="I9:I35">A9*10</f>
        <v>0.01793981481481482</v>
      </c>
      <c r="J9" s="99"/>
      <c r="K9" s="76">
        <f aca="true" t="shared" si="21" ref="K9:K35">A9*13.3</f>
        <v>0.023859953703703713</v>
      </c>
      <c r="L9" s="107"/>
      <c r="M9" s="83">
        <f t="shared" si="6"/>
        <v>0.037853009259259274</v>
      </c>
      <c r="N9" s="99"/>
      <c r="O9" s="44">
        <f aca="true" t="shared" si="22" ref="O9:O50">A9*27</f>
        <v>0.048437500000000015</v>
      </c>
      <c r="P9" s="99"/>
      <c r="Q9" s="44">
        <f aca="true" t="shared" si="23" ref="Q9:Q50">A9*35</f>
        <v>0.06278935185185187</v>
      </c>
      <c r="R9" s="99"/>
      <c r="S9" s="44">
        <f aca="true" t="shared" si="24" ref="S9:S50">A9*39</f>
        <v>0.0699652777777778</v>
      </c>
      <c r="T9" s="107"/>
      <c r="U9" s="83">
        <f aca="true" t="shared" si="25" ref="U9:U35">A9*42.195</f>
        <v>0.07569704861111114</v>
      </c>
      <c r="V9" s="99"/>
      <c r="W9" s="60">
        <f aca="true" t="shared" si="26" ref="W9:W35">A9*100</f>
        <v>0.17939814814814822</v>
      </c>
      <c r="X9" s="99"/>
      <c r="Y9" s="18">
        <f t="shared" si="12"/>
        <v>0.0014351851851851858</v>
      </c>
      <c r="Z9" s="116"/>
      <c r="AA9" s="44">
        <f t="shared" si="13"/>
        <v>0.0017939814814814821</v>
      </c>
      <c r="AB9" s="107"/>
      <c r="AC9" s="27">
        <f t="shared" si="14"/>
        <v>0.002690972222222223</v>
      </c>
      <c r="AD9" s="99"/>
      <c r="AE9" s="70">
        <f t="shared" si="15"/>
        <v>0.005381944444444446</v>
      </c>
    </row>
    <row r="10" spans="1:31" ht="12.75">
      <c r="A10" s="91">
        <f aca="true" t="shared" si="27" ref="A10:A35">A9+TIME(0,0,5)</f>
        <v>0.0018518518518518526</v>
      </c>
      <c r="B10" s="16">
        <f aca="true" t="shared" si="28" ref="B10:B50">3600*HOUR(A10)+60*MINUTE(A10)+SECOND(A10)</f>
        <v>160</v>
      </c>
      <c r="C10" s="17">
        <f t="shared" si="17"/>
        <v>6.25</v>
      </c>
      <c r="D10" s="126"/>
      <c r="E10" s="35">
        <f t="shared" si="18"/>
        <v>22.5</v>
      </c>
      <c r="F10" s="99"/>
      <c r="G10" s="76">
        <f t="shared" si="19"/>
        <v>0.009259259259259262</v>
      </c>
      <c r="H10" s="107"/>
      <c r="I10" s="51">
        <f t="shared" si="20"/>
        <v>0.018518518518518524</v>
      </c>
      <c r="J10" s="99"/>
      <c r="K10" s="76">
        <f t="shared" si="21"/>
        <v>0.02462962962962964</v>
      </c>
      <c r="L10" s="107"/>
      <c r="M10" s="83">
        <f t="shared" si="6"/>
        <v>0.039074074074074094</v>
      </c>
      <c r="N10" s="99"/>
      <c r="O10" s="44">
        <f t="shared" si="22"/>
        <v>0.05000000000000002</v>
      </c>
      <c r="P10" s="99"/>
      <c r="Q10" s="44">
        <f t="shared" si="23"/>
        <v>0.06481481481481484</v>
      </c>
      <c r="R10" s="99"/>
      <c r="S10" s="44">
        <f t="shared" si="24"/>
        <v>0.07222222222222226</v>
      </c>
      <c r="T10" s="107"/>
      <c r="U10" s="83">
        <f t="shared" si="25"/>
        <v>0.07813888888888892</v>
      </c>
      <c r="V10" s="99"/>
      <c r="W10" s="60">
        <f t="shared" si="26"/>
        <v>0.18518518518518526</v>
      </c>
      <c r="X10" s="99"/>
      <c r="Y10" s="18">
        <f t="shared" si="12"/>
        <v>0.001481481481481482</v>
      </c>
      <c r="Z10" s="116"/>
      <c r="AA10" s="44">
        <f t="shared" si="13"/>
        <v>0.0018518518518518526</v>
      </c>
      <c r="AB10" s="107" t="s">
        <v>23</v>
      </c>
      <c r="AC10" s="27">
        <f t="shared" si="14"/>
        <v>0.0027777777777777788</v>
      </c>
      <c r="AD10" s="99"/>
      <c r="AE10" s="70">
        <f t="shared" si="15"/>
        <v>0.0055555555555555575</v>
      </c>
    </row>
    <row r="11" spans="1:31" ht="12.75">
      <c r="A11" s="92">
        <f t="shared" si="27"/>
        <v>0.001909722222222223</v>
      </c>
      <c r="B11" s="11">
        <f t="shared" si="28"/>
        <v>165</v>
      </c>
      <c r="C11" s="12">
        <f t="shared" si="17"/>
        <v>6.0606060606060606</v>
      </c>
      <c r="D11" s="127"/>
      <c r="E11" s="36">
        <f t="shared" si="18"/>
        <v>21.81818181818182</v>
      </c>
      <c r="F11" s="100"/>
      <c r="G11" s="77">
        <f t="shared" si="19"/>
        <v>0.009548611111111115</v>
      </c>
      <c r="H11" s="108"/>
      <c r="I11" s="52">
        <f t="shared" si="20"/>
        <v>0.01909722222222223</v>
      </c>
      <c r="J11" s="100"/>
      <c r="K11" s="77">
        <f t="shared" si="21"/>
        <v>0.025399305555555567</v>
      </c>
      <c r="L11" s="108"/>
      <c r="M11" s="84">
        <f t="shared" si="6"/>
        <v>0.04029513888888891</v>
      </c>
      <c r="N11" s="100"/>
      <c r="O11" s="45">
        <f t="shared" si="22"/>
        <v>0.051562500000000025</v>
      </c>
      <c r="P11" s="100"/>
      <c r="Q11" s="45">
        <f t="shared" si="23"/>
        <v>0.0668402777777778</v>
      </c>
      <c r="R11" s="100"/>
      <c r="S11" s="45">
        <f t="shared" si="24"/>
        <v>0.0744791666666667</v>
      </c>
      <c r="T11" s="108"/>
      <c r="U11" s="84">
        <f t="shared" si="25"/>
        <v>0.0805807291666667</v>
      </c>
      <c r="V11" s="100"/>
      <c r="W11" s="61">
        <f t="shared" si="26"/>
        <v>0.1909722222222223</v>
      </c>
      <c r="X11" s="100"/>
      <c r="Y11" s="77">
        <f t="shared" si="12"/>
        <v>0.0015277777777777785</v>
      </c>
      <c r="Z11" s="117"/>
      <c r="AA11" s="45">
        <f t="shared" si="13"/>
        <v>0.001909722222222223</v>
      </c>
      <c r="AB11" s="108"/>
      <c r="AC11" s="84">
        <f t="shared" si="14"/>
        <v>0.0028645833333333344</v>
      </c>
      <c r="AD11" s="100" t="s">
        <v>23</v>
      </c>
      <c r="AE11" s="71">
        <f t="shared" si="15"/>
        <v>0.005729166666666669</v>
      </c>
    </row>
    <row r="12" spans="1:31" ht="12.75">
      <c r="A12" s="92">
        <f t="shared" si="27"/>
        <v>0.0019675925925925933</v>
      </c>
      <c r="B12" s="11">
        <f t="shared" si="28"/>
        <v>170</v>
      </c>
      <c r="C12" s="12">
        <f t="shared" si="17"/>
        <v>5.882352941176471</v>
      </c>
      <c r="D12" s="127"/>
      <c r="E12" s="36">
        <f t="shared" si="18"/>
        <v>21.176470588235297</v>
      </c>
      <c r="F12" s="100"/>
      <c r="G12" s="77">
        <f t="shared" si="19"/>
        <v>0.009837962962962967</v>
      </c>
      <c r="H12" s="108"/>
      <c r="I12" s="52">
        <f t="shared" si="20"/>
        <v>0.019675925925925934</v>
      </c>
      <c r="J12" s="100"/>
      <c r="K12" s="77">
        <f t="shared" si="21"/>
        <v>0.02616898148148149</v>
      </c>
      <c r="L12" s="108" t="s">
        <v>22</v>
      </c>
      <c r="M12" s="84">
        <f t="shared" si="6"/>
        <v>0.04151620370370372</v>
      </c>
      <c r="N12" s="100"/>
      <c r="O12" s="45">
        <f t="shared" si="22"/>
        <v>0.05312500000000002</v>
      </c>
      <c r="P12" s="100"/>
      <c r="Q12" s="45">
        <f t="shared" si="23"/>
        <v>0.06886574074074077</v>
      </c>
      <c r="R12" s="100"/>
      <c r="S12" s="45">
        <f t="shared" si="24"/>
        <v>0.07673611111111114</v>
      </c>
      <c r="T12" s="108"/>
      <c r="U12" s="84">
        <f t="shared" si="25"/>
        <v>0.08302256944444447</v>
      </c>
      <c r="V12" s="100"/>
      <c r="W12" s="61">
        <f t="shared" si="26"/>
        <v>0.19675925925925933</v>
      </c>
      <c r="X12" s="100"/>
      <c r="Y12" s="77">
        <f t="shared" si="12"/>
        <v>0.0015740740740740747</v>
      </c>
      <c r="Z12" s="117"/>
      <c r="AA12" s="45">
        <f t="shared" si="13"/>
        <v>0.0019675925925925933</v>
      </c>
      <c r="AB12" s="108" t="s">
        <v>35</v>
      </c>
      <c r="AC12" s="84">
        <f t="shared" si="14"/>
        <v>0.0029513888888888897</v>
      </c>
      <c r="AD12" s="100"/>
      <c r="AE12" s="71">
        <f t="shared" si="15"/>
        <v>0.005902777777777779</v>
      </c>
    </row>
    <row r="13" spans="1:31" ht="12.75">
      <c r="A13" s="92">
        <f t="shared" si="27"/>
        <v>0.0020254629629629637</v>
      </c>
      <c r="B13" s="11">
        <f t="shared" si="28"/>
        <v>175</v>
      </c>
      <c r="C13" s="12">
        <f t="shared" si="17"/>
        <v>5.714285714285714</v>
      </c>
      <c r="D13" s="127"/>
      <c r="E13" s="36">
        <f t="shared" si="18"/>
        <v>20.571428571428573</v>
      </c>
      <c r="F13" s="100" t="s">
        <v>23</v>
      </c>
      <c r="G13" s="77">
        <f t="shared" si="19"/>
        <v>0.010127314814814818</v>
      </c>
      <c r="H13" s="108"/>
      <c r="I13" s="52">
        <f t="shared" si="20"/>
        <v>0.020254629629629636</v>
      </c>
      <c r="J13" s="100"/>
      <c r="K13" s="77">
        <f t="shared" si="21"/>
        <v>0.026938657407407418</v>
      </c>
      <c r="L13" s="108"/>
      <c r="M13" s="84">
        <f t="shared" si="6"/>
        <v>0.042737268518518536</v>
      </c>
      <c r="N13" s="100"/>
      <c r="O13" s="45">
        <f t="shared" si="22"/>
        <v>0.05468750000000002</v>
      </c>
      <c r="P13" s="100"/>
      <c r="Q13" s="45">
        <f t="shared" si="23"/>
        <v>0.07089120370370373</v>
      </c>
      <c r="R13" s="100"/>
      <c r="S13" s="45">
        <f t="shared" si="24"/>
        <v>0.07899305555555558</v>
      </c>
      <c r="T13" s="108"/>
      <c r="U13" s="84">
        <f t="shared" si="25"/>
        <v>0.08546440972222226</v>
      </c>
      <c r="V13" s="100"/>
      <c r="W13" s="61">
        <f t="shared" si="26"/>
        <v>0.20254629629629636</v>
      </c>
      <c r="X13" s="100"/>
      <c r="Y13" s="77">
        <f t="shared" si="12"/>
        <v>0.001620370370370371</v>
      </c>
      <c r="Z13" s="117"/>
      <c r="AA13" s="45">
        <f t="shared" si="13"/>
        <v>0.0020254629629629637</v>
      </c>
      <c r="AB13" s="108"/>
      <c r="AC13" s="84">
        <f t="shared" si="14"/>
        <v>0.003038194444444446</v>
      </c>
      <c r="AD13" s="100"/>
      <c r="AE13" s="71">
        <f t="shared" si="15"/>
        <v>0.006076388888888892</v>
      </c>
    </row>
    <row r="14" spans="1:31" ht="12.75">
      <c r="A14" s="91">
        <f t="shared" si="27"/>
        <v>0.002083333333333334</v>
      </c>
      <c r="B14" s="16">
        <f t="shared" si="28"/>
        <v>180</v>
      </c>
      <c r="C14" s="17">
        <f t="shared" si="17"/>
        <v>5.555555555555555</v>
      </c>
      <c r="D14" s="126"/>
      <c r="E14" s="35">
        <f t="shared" si="18"/>
        <v>20</v>
      </c>
      <c r="F14" s="99"/>
      <c r="G14" s="76">
        <f t="shared" si="19"/>
        <v>0.010416666666666671</v>
      </c>
      <c r="H14" s="107"/>
      <c r="I14" s="51">
        <f t="shared" si="20"/>
        <v>0.020833333333333343</v>
      </c>
      <c r="J14" s="99"/>
      <c r="K14" s="76">
        <f t="shared" si="21"/>
        <v>0.027708333333333345</v>
      </c>
      <c r="L14" s="107"/>
      <c r="M14" s="83">
        <f t="shared" si="6"/>
        <v>0.043958333333333356</v>
      </c>
      <c r="N14" s="99"/>
      <c r="O14" s="44">
        <f t="shared" si="22"/>
        <v>0.05625000000000002</v>
      </c>
      <c r="P14" s="99"/>
      <c r="Q14" s="44">
        <f t="shared" si="23"/>
        <v>0.0729166666666667</v>
      </c>
      <c r="R14" s="99"/>
      <c r="S14" s="44">
        <f t="shared" si="24"/>
        <v>0.08125000000000003</v>
      </c>
      <c r="T14" s="107" t="s">
        <v>22</v>
      </c>
      <c r="U14" s="83">
        <f t="shared" si="25"/>
        <v>0.08790625000000003</v>
      </c>
      <c r="V14" s="99"/>
      <c r="W14" s="60">
        <f t="shared" si="26"/>
        <v>0.20833333333333343</v>
      </c>
      <c r="X14" s="99"/>
      <c r="Y14" s="76">
        <f t="shared" si="12"/>
        <v>0.0016666666666666674</v>
      </c>
      <c r="Z14" s="118"/>
      <c r="AA14" s="44">
        <f t="shared" si="13"/>
        <v>0.002083333333333334</v>
      </c>
      <c r="AB14" s="107" t="s">
        <v>34</v>
      </c>
      <c r="AC14" s="83">
        <f t="shared" si="14"/>
        <v>0.003125000000000001</v>
      </c>
      <c r="AD14" s="99"/>
      <c r="AE14" s="70">
        <f t="shared" si="15"/>
        <v>0.006250000000000002</v>
      </c>
    </row>
    <row r="15" spans="1:31" ht="12.75">
      <c r="A15" s="91">
        <f t="shared" si="27"/>
        <v>0.0021412037037037046</v>
      </c>
      <c r="B15" s="16">
        <f t="shared" si="28"/>
        <v>185</v>
      </c>
      <c r="C15" s="17">
        <f t="shared" si="17"/>
        <v>5.405405405405405</v>
      </c>
      <c r="D15" s="126"/>
      <c r="E15" s="35">
        <f t="shared" si="18"/>
        <v>19.45945945945946</v>
      </c>
      <c r="F15" s="99"/>
      <c r="G15" s="76">
        <f t="shared" si="19"/>
        <v>0.010706018518518523</v>
      </c>
      <c r="H15" s="107"/>
      <c r="I15" s="51">
        <f t="shared" si="20"/>
        <v>0.021412037037037045</v>
      </c>
      <c r="J15" s="99"/>
      <c r="K15" s="76">
        <f t="shared" si="21"/>
        <v>0.028478009259259272</v>
      </c>
      <c r="L15" s="107"/>
      <c r="M15" s="83">
        <f t="shared" si="6"/>
        <v>0.04517939814814817</v>
      </c>
      <c r="N15" s="99"/>
      <c r="O15" s="44">
        <f t="shared" si="22"/>
        <v>0.057812500000000024</v>
      </c>
      <c r="P15" s="99"/>
      <c r="Q15" s="44">
        <f t="shared" si="23"/>
        <v>0.07494212962962966</v>
      </c>
      <c r="R15" s="99"/>
      <c r="S15" s="44">
        <f t="shared" si="24"/>
        <v>0.08350694444444448</v>
      </c>
      <c r="T15" s="107"/>
      <c r="U15" s="83">
        <f t="shared" si="25"/>
        <v>0.09034809027777782</v>
      </c>
      <c r="V15" s="99"/>
      <c r="W15" s="60">
        <f t="shared" si="26"/>
        <v>0.21412037037037046</v>
      </c>
      <c r="X15" s="99"/>
      <c r="Y15" s="76">
        <f t="shared" si="12"/>
        <v>0.0017129629629629639</v>
      </c>
      <c r="Z15" s="118"/>
      <c r="AA15" s="44">
        <f t="shared" si="13"/>
        <v>0.0021412037037037046</v>
      </c>
      <c r="AB15" s="107"/>
      <c r="AC15" s="83">
        <f t="shared" si="14"/>
        <v>0.003211805555555557</v>
      </c>
      <c r="AD15" s="99"/>
      <c r="AE15" s="70">
        <f t="shared" si="15"/>
        <v>0.006423611111111114</v>
      </c>
    </row>
    <row r="16" spans="1:31" ht="12.75">
      <c r="A16" s="91">
        <f t="shared" si="27"/>
        <v>0.002199074074074075</v>
      </c>
      <c r="B16" s="16">
        <f t="shared" si="28"/>
        <v>190</v>
      </c>
      <c r="C16" s="17">
        <f t="shared" si="17"/>
        <v>5.2631578947368425</v>
      </c>
      <c r="D16" s="126"/>
      <c r="E16" s="35">
        <f t="shared" si="18"/>
        <v>18.947368421052634</v>
      </c>
      <c r="F16" s="99"/>
      <c r="G16" s="76">
        <f t="shared" si="19"/>
        <v>0.010995370370370376</v>
      </c>
      <c r="H16" s="107"/>
      <c r="I16" s="51">
        <f t="shared" si="20"/>
        <v>0.02199074074074075</v>
      </c>
      <c r="J16" s="99"/>
      <c r="K16" s="76">
        <f t="shared" si="21"/>
        <v>0.0292476851851852</v>
      </c>
      <c r="L16" s="107" t="s">
        <v>23</v>
      </c>
      <c r="M16" s="83">
        <f t="shared" si="6"/>
        <v>0.04640046296296299</v>
      </c>
      <c r="N16" s="99"/>
      <c r="O16" s="44">
        <f t="shared" si="22"/>
        <v>0.059375000000000025</v>
      </c>
      <c r="P16" s="99"/>
      <c r="Q16" s="44">
        <f t="shared" si="23"/>
        <v>0.07696759259259263</v>
      </c>
      <c r="R16" s="99"/>
      <c r="S16" s="44">
        <f t="shared" si="24"/>
        <v>0.08576388888888893</v>
      </c>
      <c r="T16" s="107"/>
      <c r="U16" s="83">
        <f t="shared" si="25"/>
        <v>0.0927899305555556</v>
      </c>
      <c r="V16" s="99"/>
      <c r="W16" s="60">
        <f t="shared" si="26"/>
        <v>0.2199074074074075</v>
      </c>
      <c r="X16" s="99"/>
      <c r="Y16" s="76">
        <f t="shared" si="12"/>
        <v>0.00175925925925926</v>
      </c>
      <c r="Z16" s="118"/>
      <c r="AA16" s="44">
        <f t="shared" si="13"/>
        <v>0.002199074074074075</v>
      </c>
      <c r="AB16" s="107"/>
      <c r="AC16" s="83">
        <f t="shared" si="14"/>
        <v>0.0032986111111111124</v>
      </c>
      <c r="AD16" s="99"/>
      <c r="AE16" s="70">
        <f t="shared" si="15"/>
        <v>0.006597222222222225</v>
      </c>
    </row>
    <row r="17" spans="1:31" ht="12.75">
      <c r="A17" s="92">
        <f t="shared" si="27"/>
        <v>0.0022569444444444455</v>
      </c>
      <c r="B17" s="11">
        <f t="shared" si="28"/>
        <v>195</v>
      </c>
      <c r="C17" s="12">
        <f t="shared" si="17"/>
        <v>5.128205128205129</v>
      </c>
      <c r="D17" s="127"/>
      <c r="E17" s="36">
        <f t="shared" si="18"/>
        <v>18.461538461538463</v>
      </c>
      <c r="F17" s="100"/>
      <c r="G17" s="77">
        <f t="shared" si="19"/>
        <v>0.011284722222222227</v>
      </c>
      <c r="H17" s="108"/>
      <c r="I17" s="52">
        <f t="shared" si="20"/>
        <v>0.022569444444444454</v>
      </c>
      <c r="J17" s="100"/>
      <c r="K17" s="77">
        <f t="shared" si="21"/>
        <v>0.030017361111111127</v>
      </c>
      <c r="L17" s="108"/>
      <c r="M17" s="84">
        <f t="shared" si="6"/>
        <v>0.047621527777777804</v>
      </c>
      <c r="N17" s="100"/>
      <c r="O17" s="45">
        <f t="shared" si="22"/>
        <v>0.060937500000000026</v>
      </c>
      <c r="P17" s="100"/>
      <c r="Q17" s="45">
        <f t="shared" si="23"/>
        <v>0.0789930555555556</v>
      </c>
      <c r="R17" s="100"/>
      <c r="S17" s="45">
        <f t="shared" si="24"/>
        <v>0.08802083333333338</v>
      </c>
      <c r="T17" s="108"/>
      <c r="U17" s="84">
        <f t="shared" si="25"/>
        <v>0.09523177083333338</v>
      </c>
      <c r="V17" s="100"/>
      <c r="W17" s="61">
        <f t="shared" si="26"/>
        <v>0.22569444444444456</v>
      </c>
      <c r="X17" s="100"/>
      <c r="Y17" s="77">
        <f t="shared" si="12"/>
        <v>0.0018055555555555566</v>
      </c>
      <c r="Z17" s="117"/>
      <c r="AA17" s="45">
        <f t="shared" si="13"/>
        <v>0.0022569444444444455</v>
      </c>
      <c r="AB17" s="108"/>
      <c r="AC17" s="84">
        <f t="shared" si="14"/>
        <v>0.0033854166666666685</v>
      </c>
      <c r="AD17" s="100"/>
      <c r="AE17" s="71">
        <f t="shared" si="15"/>
        <v>0.006770833333333337</v>
      </c>
    </row>
    <row r="18" spans="1:31" ht="12.75">
      <c r="A18" s="92">
        <f t="shared" si="27"/>
        <v>0.002314814814814816</v>
      </c>
      <c r="B18" s="11">
        <f t="shared" si="28"/>
        <v>200</v>
      </c>
      <c r="C18" s="12">
        <f t="shared" si="17"/>
        <v>5</v>
      </c>
      <c r="D18" s="135" t="s">
        <v>30</v>
      </c>
      <c r="E18" s="36">
        <f t="shared" si="18"/>
        <v>18</v>
      </c>
      <c r="F18" s="100"/>
      <c r="G18" s="77">
        <f t="shared" si="19"/>
        <v>0.01157407407407408</v>
      </c>
      <c r="H18" s="108"/>
      <c r="I18" s="52">
        <f t="shared" si="20"/>
        <v>0.02314814814814816</v>
      </c>
      <c r="J18" s="100"/>
      <c r="K18" s="77">
        <f t="shared" si="21"/>
        <v>0.030787037037037054</v>
      </c>
      <c r="L18" s="108"/>
      <c r="M18" s="84">
        <f t="shared" si="6"/>
        <v>0.04884259259259262</v>
      </c>
      <c r="N18" s="100"/>
      <c r="O18" s="45">
        <f t="shared" si="22"/>
        <v>0.06250000000000003</v>
      </c>
      <c r="P18" s="100"/>
      <c r="Q18" s="45">
        <f t="shared" si="23"/>
        <v>0.08101851851851856</v>
      </c>
      <c r="R18" s="100"/>
      <c r="S18" s="45">
        <f t="shared" si="24"/>
        <v>0.09027777777777782</v>
      </c>
      <c r="T18" s="108" t="s">
        <v>23</v>
      </c>
      <c r="U18" s="84">
        <f t="shared" si="25"/>
        <v>0.09767361111111116</v>
      </c>
      <c r="V18" s="100"/>
      <c r="W18" s="61">
        <f t="shared" si="26"/>
        <v>0.2314814814814816</v>
      </c>
      <c r="X18" s="100"/>
      <c r="Y18" s="140">
        <f t="shared" si="12"/>
        <v>0.0018518518518518528</v>
      </c>
      <c r="Z18" s="117"/>
      <c r="AA18" s="45">
        <f t="shared" si="13"/>
        <v>0.002314814814814816</v>
      </c>
      <c r="AB18" s="108"/>
      <c r="AC18" s="84">
        <f t="shared" si="14"/>
        <v>0.0034722222222222238</v>
      </c>
      <c r="AD18" s="100"/>
      <c r="AE18" s="71">
        <f t="shared" si="15"/>
        <v>0.0069444444444444475</v>
      </c>
    </row>
    <row r="19" spans="1:31" ht="12.75">
      <c r="A19" s="92">
        <f t="shared" si="27"/>
        <v>0.0023726851851851864</v>
      </c>
      <c r="B19" s="11">
        <f t="shared" si="28"/>
        <v>205</v>
      </c>
      <c r="C19" s="12">
        <f t="shared" si="17"/>
        <v>4.878048780487805</v>
      </c>
      <c r="D19" s="135" t="s">
        <v>29</v>
      </c>
      <c r="E19" s="36">
        <f t="shared" si="18"/>
        <v>17.5609756097561</v>
      </c>
      <c r="F19" s="100"/>
      <c r="G19" s="77">
        <f t="shared" si="19"/>
        <v>0.011863425925925932</v>
      </c>
      <c r="H19" s="108"/>
      <c r="I19" s="52">
        <f t="shared" si="20"/>
        <v>0.023726851851851864</v>
      </c>
      <c r="J19" s="100"/>
      <c r="K19" s="77">
        <f t="shared" si="21"/>
        <v>0.03155671296296298</v>
      </c>
      <c r="L19" s="108"/>
      <c r="M19" s="84">
        <f t="shared" si="6"/>
        <v>0.05006365740740744</v>
      </c>
      <c r="N19" s="100"/>
      <c r="O19" s="45">
        <f t="shared" si="22"/>
        <v>0.06406250000000004</v>
      </c>
      <c r="P19" s="100"/>
      <c r="Q19" s="45">
        <f t="shared" si="23"/>
        <v>0.08304398148148152</v>
      </c>
      <c r="R19" s="100"/>
      <c r="S19" s="45">
        <f t="shared" si="24"/>
        <v>0.09253472222222227</v>
      </c>
      <c r="T19" s="108"/>
      <c r="U19" s="84">
        <f t="shared" si="25"/>
        <v>0.10011545138888894</v>
      </c>
      <c r="V19" s="100"/>
      <c r="W19" s="61">
        <f t="shared" si="26"/>
        <v>0.23726851851851866</v>
      </c>
      <c r="X19" s="100"/>
      <c r="Y19" s="77">
        <f t="shared" si="12"/>
        <v>0.0018981481481481492</v>
      </c>
      <c r="Z19" s="117"/>
      <c r="AA19" s="141">
        <f t="shared" si="13"/>
        <v>0.0023726851851851864</v>
      </c>
      <c r="AB19" s="108"/>
      <c r="AC19" s="84">
        <f t="shared" si="14"/>
        <v>0.00355902777777778</v>
      </c>
      <c r="AD19" s="100"/>
      <c r="AE19" s="71">
        <f t="shared" si="15"/>
        <v>0.00711805555555556</v>
      </c>
    </row>
    <row r="20" spans="1:31" ht="12.75">
      <c r="A20" s="91">
        <f t="shared" si="27"/>
        <v>0.002430555555555557</v>
      </c>
      <c r="B20" s="16">
        <f t="shared" si="28"/>
        <v>210</v>
      </c>
      <c r="C20" s="17">
        <f t="shared" si="17"/>
        <v>4.761904761904762</v>
      </c>
      <c r="D20" s="134" t="s">
        <v>28</v>
      </c>
      <c r="E20" s="35">
        <f t="shared" si="18"/>
        <v>17.142857142857142</v>
      </c>
      <c r="F20" s="99"/>
      <c r="G20" s="76">
        <f t="shared" si="19"/>
        <v>0.012152777777777785</v>
      </c>
      <c r="H20" s="107"/>
      <c r="I20" s="51">
        <f t="shared" si="20"/>
        <v>0.02430555555555557</v>
      </c>
      <c r="J20" s="99"/>
      <c r="K20" s="76">
        <f t="shared" si="21"/>
        <v>0.03232638888888891</v>
      </c>
      <c r="L20" s="107"/>
      <c r="M20" s="83">
        <f t="shared" si="6"/>
        <v>0.05128472222222225</v>
      </c>
      <c r="N20" s="99"/>
      <c r="O20" s="44">
        <f t="shared" si="22"/>
        <v>0.06562500000000003</v>
      </c>
      <c r="P20" s="99"/>
      <c r="Q20" s="44">
        <f t="shared" si="23"/>
        <v>0.08506944444444449</v>
      </c>
      <c r="R20" s="99"/>
      <c r="S20" s="44">
        <f t="shared" si="24"/>
        <v>0.09479166666666672</v>
      </c>
      <c r="T20" s="107"/>
      <c r="U20" s="83">
        <f t="shared" si="25"/>
        <v>0.10255729166666673</v>
      </c>
      <c r="V20" s="99"/>
      <c r="W20" s="60">
        <f t="shared" si="26"/>
        <v>0.2430555555555557</v>
      </c>
      <c r="X20" s="99"/>
      <c r="Y20" s="76">
        <f t="shared" si="12"/>
        <v>0.0019444444444444457</v>
      </c>
      <c r="Z20" s="118"/>
      <c r="AA20" s="44">
        <f t="shared" si="13"/>
        <v>0.002430555555555557</v>
      </c>
      <c r="AB20" s="107"/>
      <c r="AC20" s="142">
        <f t="shared" si="14"/>
        <v>0.003645833333333335</v>
      </c>
      <c r="AD20" s="99"/>
      <c r="AE20" s="70">
        <f t="shared" si="15"/>
        <v>0.00729166666666667</v>
      </c>
    </row>
    <row r="21" spans="1:31" ht="12.75">
      <c r="A21" s="91">
        <f t="shared" si="27"/>
        <v>0.0024884259259259273</v>
      </c>
      <c r="B21" s="16">
        <f t="shared" si="28"/>
        <v>215</v>
      </c>
      <c r="C21" s="17">
        <f t="shared" si="17"/>
        <v>4.651162790697675</v>
      </c>
      <c r="D21" s="126"/>
      <c r="E21" s="35">
        <f t="shared" si="18"/>
        <v>16.74418604651163</v>
      </c>
      <c r="F21" s="99"/>
      <c r="G21" s="76">
        <f t="shared" si="19"/>
        <v>0.012442129629629636</v>
      </c>
      <c r="H21" s="107"/>
      <c r="I21" s="51">
        <f t="shared" si="20"/>
        <v>0.024884259259259273</v>
      </c>
      <c r="J21" s="99"/>
      <c r="K21" s="76">
        <f t="shared" si="21"/>
        <v>0.033096064814814835</v>
      </c>
      <c r="L21" s="107"/>
      <c r="M21" s="83">
        <f t="shared" si="6"/>
        <v>0.05250578703703707</v>
      </c>
      <c r="N21" s="99"/>
      <c r="O21" s="44">
        <f t="shared" si="22"/>
        <v>0.06718750000000004</v>
      </c>
      <c r="P21" s="99"/>
      <c r="Q21" s="44">
        <f t="shared" si="23"/>
        <v>0.08709490740740745</v>
      </c>
      <c r="R21" s="99"/>
      <c r="S21" s="44">
        <f t="shared" si="24"/>
        <v>0.09704861111111117</v>
      </c>
      <c r="T21" s="107"/>
      <c r="U21" s="83">
        <f t="shared" si="25"/>
        <v>0.1049991319444445</v>
      </c>
      <c r="V21" s="99"/>
      <c r="W21" s="60">
        <f t="shared" si="26"/>
        <v>0.24884259259259273</v>
      </c>
      <c r="X21" s="99"/>
      <c r="Y21" s="76">
        <f t="shared" si="12"/>
        <v>0.001990740740740742</v>
      </c>
      <c r="Z21" s="118"/>
      <c r="AA21" s="44">
        <f t="shared" si="13"/>
        <v>0.0024884259259259273</v>
      </c>
      <c r="AB21" s="107"/>
      <c r="AC21" s="83">
        <f t="shared" si="14"/>
        <v>0.0037326388888888912</v>
      </c>
      <c r="AD21" s="99"/>
      <c r="AE21" s="143">
        <f t="shared" si="15"/>
        <v>0.0074652777777777825</v>
      </c>
    </row>
    <row r="22" spans="1:31" ht="12.75">
      <c r="A22" s="93">
        <f t="shared" si="27"/>
        <v>0.002546296296296298</v>
      </c>
      <c r="B22" s="8">
        <f t="shared" si="28"/>
        <v>220</v>
      </c>
      <c r="C22" s="9">
        <f t="shared" si="17"/>
        <v>4.545454545454546</v>
      </c>
      <c r="D22" s="132" t="s">
        <v>27</v>
      </c>
      <c r="E22" s="37">
        <f t="shared" si="18"/>
        <v>16.363636363636367</v>
      </c>
      <c r="F22" s="101"/>
      <c r="G22" s="139">
        <f t="shared" si="19"/>
        <v>0.01273148148148149</v>
      </c>
      <c r="H22" s="109"/>
      <c r="I22" s="53">
        <f t="shared" si="20"/>
        <v>0.02546296296296298</v>
      </c>
      <c r="J22" s="101"/>
      <c r="K22" s="78">
        <f t="shared" si="21"/>
        <v>0.033865740740740766</v>
      </c>
      <c r="L22" s="109"/>
      <c r="M22" s="41">
        <f t="shared" si="6"/>
        <v>0.05372685185185189</v>
      </c>
      <c r="N22" s="101"/>
      <c r="O22" s="46">
        <f t="shared" si="22"/>
        <v>0.06875000000000005</v>
      </c>
      <c r="P22" s="101"/>
      <c r="Q22" s="46">
        <f t="shared" si="23"/>
        <v>0.08912037037037042</v>
      </c>
      <c r="R22" s="101"/>
      <c r="S22" s="46">
        <f t="shared" si="24"/>
        <v>0.09930555555555562</v>
      </c>
      <c r="T22" s="109"/>
      <c r="U22" s="41">
        <f t="shared" si="25"/>
        <v>0.10744097222222229</v>
      </c>
      <c r="V22" s="101"/>
      <c r="W22" s="62">
        <f t="shared" si="26"/>
        <v>0.25462962962962976</v>
      </c>
      <c r="X22" s="101"/>
      <c r="Y22" s="78">
        <f t="shared" si="12"/>
        <v>0.002037037037037038</v>
      </c>
      <c r="Z22" s="119"/>
      <c r="AA22" s="46">
        <f t="shared" si="13"/>
        <v>0.002546296296296298</v>
      </c>
      <c r="AB22" s="109"/>
      <c r="AC22" s="41">
        <f t="shared" si="14"/>
        <v>0.0038194444444444465</v>
      </c>
      <c r="AD22" s="101"/>
      <c r="AE22" s="72">
        <f t="shared" si="15"/>
        <v>0.007638888888888893</v>
      </c>
    </row>
    <row r="23" spans="1:31" ht="12.75">
      <c r="A23" s="94">
        <f t="shared" si="27"/>
        <v>0.0026041666666666683</v>
      </c>
      <c r="B23" s="5">
        <f t="shared" si="28"/>
        <v>225</v>
      </c>
      <c r="C23" s="6">
        <f t="shared" si="17"/>
        <v>4.444444444444445</v>
      </c>
      <c r="D23" s="129"/>
      <c r="E23" s="38">
        <f t="shared" si="18"/>
        <v>16</v>
      </c>
      <c r="F23" s="102" t="s">
        <v>19</v>
      </c>
      <c r="G23" s="79">
        <f t="shared" si="19"/>
        <v>0.01302083333333334</v>
      </c>
      <c r="H23" s="110" t="s">
        <v>20</v>
      </c>
      <c r="I23" s="54">
        <f t="shared" si="20"/>
        <v>0.02604166666666668</v>
      </c>
      <c r="J23" s="102"/>
      <c r="K23" s="79">
        <f t="shared" si="21"/>
        <v>0.03463541666666669</v>
      </c>
      <c r="L23" s="110" t="s">
        <v>31</v>
      </c>
      <c r="M23" s="85">
        <f t="shared" si="6"/>
        <v>0.05494791666666671</v>
      </c>
      <c r="N23" s="102"/>
      <c r="O23" s="47">
        <f t="shared" si="22"/>
        <v>0.07031250000000004</v>
      </c>
      <c r="P23" s="102"/>
      <c r="Q23" s="47">
        <f t="shared" si="23"/>
        <v>0.09114583333333338</v>
      </c>
      <c r="R23" s="102"/>
      <c r="S23" s="47">
        <f t="shared" si="24"/>
        <v>0.10156250000000006</v>
      </c>
      <c r="T23" s="110"/>
      <c r="U23" s="85">
        <f t="shared" si="25"/>
        <v>0.10988281250000007</v>
      </c>
      <c r="V23" s="102"/>
      <c r="W23" s="63">
        <f t="shared" si="26"/>
        <v>0.26041666666666685</v>
      </c>
      <c r="X23" s="102"/>
      <c r="Y23" s="79">
        <f t="shared" si="12"/>
        <v>0.0020833333333333346</v>
      </c>
      <c r="Z23" s="120"/>
      <c r="AA23" s="47">
        <f t="shared" si="13"/>
        <v>0.0026041666666666683</v>
      </c>
      <c r="AB23" s="110"/>
      <c r="AC23" s="85">
        <f t="shared" si="14"/>
        <v>0.003906250000000003</v>
      </c>
      <c r="AD23" s="102"/>
      <c r="AE23" s="73">
        <f t="shared" si="15"/>
        <v>0.007812500000000005</v>
      </c>
    </row>
    <row r="24" spans="1:31" ht="12.75">
      <c r="A24" s="94">
        <f t="shared" si="27"/>
        <v>0.0026620370370370387</v>
      </c>
      <c r="B24" s="5">
        <f t="shared" si="28"/>
        <v>230</v>
      </c>
      <c r="C24" s="6">
        <f t="shared" si="17"/>
        <v>4.3478260869565215</v>
      </c>
      <c r="D24" s="133" t="s">
        <v>26</v>
      </c>
      <c r="E24" s="38">
        <f t="shared" si="18"/>
        <v>15.652173913043478</v>
      </c>
      <c r="F24" s="102"/>
      <c r="G24" s="79">
        <f t="shared" si="19"/>
        <v>0.013310185185185194</v>
      </c>
      <c r="H24" s="110"/>
      <c r="I24" s="54">
        <f t="shared" si="20"/>
        <v>0.026620370370370388</v>
      </c>
      <c r="J24" s="102"/>
      <c r="K24" s="138">
        <f t="shared" si="21"/>
        <v>0.03540509259259262</v>
      </c>
      <c r="L24" s="110"/>
      <c r="M24" s="85">
        <f t="shared" si="6"/>
        <v>0.05616898148148152</v>
      </c>
      <c r="N24" s="102"/>
      <c r="O24" s="47">
        <f t="shared" si="22"/>
        <v>0.07187500000000005</v>
      </c>
      <c r="P24" s="102"/>
      <c r="Q24" s="47">
        <f t="shared" si="23"/>
        <v>0.09317129629629635</v>
      </c>
      <c r="R24" s="102"/>
      <c r="S24" s="47">
        <f t="shared" si="24"/>
        <v>0.1038194444444445</v>
      </c>
      <c r="T24" s="110"/>
      <c r="U24" s="85">
        <f t="shared" si="25"/>
        <v>0.11232465277777785</v>
      </c>
      <c r="V24" s="102"/>
      <c r="W24" s="63">
        <f t="shared" si="26"/>
        <v>0.2662037037037039</v>
      </c>
      <c r="X24" s="102"/>
      <c r="Y24" s="79">
        <f t="shared" si="12"/>
        <v>0.002129629629629631</v>
      </c>
      <c r="Z24" s="120"/>
      <c r="AA24" s="47">
        <f t="shared" si="13"/>
        <v>0.0026620370370370387</v>
      </c>
      <c r="AB24" s="110"/>
      <c r="AC24" s="85">
        <f t="shared" si="14"/>
        <v>0.003993055555555558</v>
      </c>
      <c r="AD24" s="102"/>
      <c r="AE24" s="73">
        <f t="shared" si="15"/>
        <v>0.007986111111111116</v>
      </c>
    </row>
    <row r="25" spans="1:31" ht="12.75">
      <c r="A25" s="94">
        <f t="shared" si="27"/>
        <v>0.002719907407407409</v>
      </c>
      <c r="B25" s="5">
        <f t="shared" si="28"/>
        <v>235</v>
      </c>
      <c r="C25" s="6">
        <f t="shared" si="17"/>
        <v>4.25531914893617</v>
      </c>
      <c r="D25" s="129"/>
      <c r="E25" s="38">
        <f t="shared" si="18"/>
        <v>15.319148936170214</v>
      </c>
      <c r="F25" s="102"/>
      <c r="G25" s="79">
        <f t="shared" si="19"/>
        <v>0.013599537037037045</v>
      </c>
      <c r="H25" s="110"/>
      <c r="I25" s="54">
        <f t="shared" si="20"/>
        <v>0.02719907407407409</v>
      </c>
      <c r="J25" s="102"/>
      <c r="K25" s="79">
        <f t="shared" si="21"/>
        <v>0.036174768518518544</v>
      </c>
      <c r="L25" s="110"/>
      <c r="M25" s="85">
        <f t="shared" si="6"/>
        <v>0.057390046296296335</v>
      </c>
      <c r="N25" s="102"/>
      <c r="O25" s="47">
        <f t="shared" si="22"/>
        <v>0.07343750000000004</v>
      </c>
      <c r="P25" s="102"/>
      <c r="Q25" s="47">
        <f t="shared" si="23"/>
        <v>0.09519675925925931</v>
      </c>
      <c r="R25" s="102"/>
      <c r="S25" s="47">
        <f t="shared" si="24"/>
        <v>0.10607638888888896</v>
      </c>
      <c r="T25" s="110"/>
      <c r="U25" s="85">
        <f t="shared" si="25"/>
        <v>0.11476649305555563</v>
      </c>
      <c r="V25" s="102"/>
      <c r="W25" s="63">
        <f t="shared" si="26"/>
        <v>0.2719907407407409</v>
      </c>
      <c r="X25" s="102"/>
      <c r="Y25" s="79">
        <f t="shared" si="12"/>
        <v>0.0021759259259259275</v>
      </c>
      <c r="Z25" s="120"/>
      <c r="AA25" s="47">
        <f t="shared" si="13"/>
        <v>0.002719907407407409</v>
      </c>
      <c r="AB25" s="110"/>
      <c r="AC25" s="85">
        <f t="shared" si="14"/>
        <v>0.004079861111111114</v>
      </c>
      <c r="AD25" s="102"/>
      <c r="AE25" s="73">
        <f t="shared" si="15"/>
        <v>0.008159722222222228</v>
      </c>
    </row>
    <row r="26" spans="1:31" ht="12.75">
      <c r="A26" s="93">
        <f t="shared" si="27"/>
        <v>0.0027777777777777796</v>
      </c>
      <c r="B26" s="8">
        <f t="shared" si="28"/>
        <v>240</v>
      </c>
      <c r="C26" s="9">
        <f t="shared" si="17"/>
        <v>4.166666666666667</v>
      </c>
      <c r="D26" s="128"/>
      <c r="E26" s="37">
        <f t="shared" si="18"/>
        <v>15.000000000000002</v>
      </c>
      <c r="F26" s="101"/>
      <c r="G26" s="78">
        <f t="shared" si="19"/>
        <v>0.013888888888888899</v>
      </c>
      <c r="H26" s="109"/>
      <c r="I26" s="53">
        <f t="shared" si="20"/>
        <v>0.027777777777777797</v>
      </c>
      <c r="J26" s="101"/>
      <c r="K26" s="78">
        <f t="shared" si="21"/>
        <v>0.036944444444444474</v>
      </c>
      <c r="L26" s="109" t="s">
        <v>18</v>
      </c>
      <c r="M26" s="41">
        <f t="shared" si="6"/>
        <v>0.058611111111111155</v>
      </c>
      <c r="N26" s="101"/>
      <c r="O26" s="46">
        <f t="shared" si="22"/>
        <v>0.07500000000000005</v>
      </c>
      <c r="P26" s="101"/>
      <c r="Q26" s="46">
        <f t="shared" si="23"/>
        <v>0.0972222222222223</v>
      </c>
      <c r="R26" s="101"/>
      <c r="S26" s="46">
        <f t="shared" si="24"/>
        <v>0.1083333333333334</v>
      </c>
      <c r="T26" s="109"/>
      <c r="U26" s="41">
        <f t="shared" si="25"/>
        <v>0.11720833333333341</v>
      </c>
      <c r="V26" s="101"/>
      <c r="W26" s="62">
        <f t="shared" si="26"/>
        <v>0.27777777777777796</v>
      </c>
      <c r="X26" s="101"/>
      <c r="Y26" s="78">
        <f t="shared" si="12"/>
        <v>0.002222222222222224</v>
      </c>
      <c r="Z26" s="119"/>
      <c r="AA26" s="46">
        <f t="shared" si="13"/>
        <v>0.0027777777777777796</v>
      </c>
      <c r="AB26" s="109"/>
      <c r="AC26" s="41">
        <f t="shared" si="14"/>
        <v>0.004166666666666669</v>
      </c>
      <c r="AD26" s="101"/>
      <c r="AE26" s="72">
        <f t="shared" si="15"/>
        <v>0.008333333333333338</v>
      </c>
    </row>
    <row r="27" spans="1:31" ht="12.75">
      <c r="A27" s="93">
        <f t="shared" si="27"/>
        <v>0.00283564814814815</v>
      </c>
      <c r="B27" s="8">
        <f t="shared" si="28"/>
        <v>245</v>
      </c>
      <c r="C27" s="9">
        <f t="shared" si="17"/>
        <v>4.081632653061225</v>
      </c>
      <c r="D27" s="132" t="s">
        <v>25</v>
      </c>
      <c r="E27" s="37">
        <f t="shared" si="18"/>
        <v>14.693877551020408</v>
      </c>
      <c r="F27" s="101"/>
      <c r="G27" s="78">
        <f t="shared" si="19"/>
        <v>0.01417824074074075</v>
      </c>
      <c r="H27" s="109"/>
      <c r="I27" s="53">
        <f t="shared" si="20"/>
        <v>0.0283564814814815</v>
      </c>
      <c r="J27" s="101"/>
      <c r="K27" s="78">
        <f t="shared" si="21"/>
        <v>0.0377141203703704</v>
      </c>
      <c r="L27" s="109"/>
      <c r="M27" s="41">
        <f t="shared" si="6"/>
        <v>0.05983217592592597</v>
      </c>
      <c r="N27" s="101" t="s">
        <v>17</v>
      </c>
      <c r="O27" s="46">
        <f t="shared" si="22"/>
        <v>0.07656250000000005</v>
      </c>
      <c r="P27" s="101"/>
      <c r="Q27" s="46">
        <f t="shared" si="23"/>
        <v>0.09924768518518526</v>
      </c>
      <c r="R27" s="101"/>
      <c r="S27" s="46">
        <f t="shared" si="24"/>
        <v>0.11059027777777786</v>
      </c>
      <c r="T27" s="109"/>
      <c r="U27" s="41">
        <f t="shared" si="25"/>
        <v>0.11965017361111119</v>
      </c>
      <c r="V27" s="101"/>
      <c r="W27" s="62">
        <f t="shared" si="26"/>
        <v>0.283564814814815</v>
      </c>
      <c r="X27" s="101"/>
      <c r="Y27" s="78">
        <f t="shared" si="12"/>
        <v>0.00226851851851852</v>
      </c>
      <c r="Z27" s="119"/>
      <c r="AA27" s="46">
        <f t="shared" si="13"/>
        <v>0.00283564814814815</v>
      </c>
      <c r="AB27" s="109"/>
      <c r="AC27" s="41">
        <f t="shared" si="14"/>
        <v>0.004253472222222225</v>
      </c>
      <c r="AD27" s="101"/>
      <c r="AE27" s="72">
        <f t="shared" si="15"/>
        <v>0.00850694444444445</v>
      </c>
    </row>
    <row r="28" spans="1:31" ht="12.75">
      <c r="A28" s="93">
        <f t="shared" si="27"/>
        <v>0.0028935185185185205</v>
      </c>
      <c r="B28" s="8">
        <f t="shared" si="28"/>
        <v>250</v>
      </c>
      <c r="C28" s="9">
        <f t="shared" si="17"/>
        <v>4</v>
      </c>
      <c r="D28" s="128"/>
      <c r="E28" s="37">
        <f t="shared" si="18"/>
        <v>14.4</v>
      </c>
      <c r="F28" s="101"/>
      <c r="G28" s="78">
        <f t="shared" si="19"/>
        <v>0.014467592592592603</v>
      </c>
      <c r="H28" s="109"/>
      <c r="I28" s="53">
        <f t="shared" si="20"/>
        <v>0.028935185185185206</v>
      </c>
      <c r="J28" s="101"/>
      <c r="K28" s="78">
        <f t="shared" si="21"/>
        <v>0.03848379629629633</v>
      </c>
      <c r="L28" s="109"/>
      <c r="M28" s="41">
        <f t="shared" si="6"/>
        <v>0.06105324074074079</v>
      </c>
      <c r="N28" s="101"/>
      <c r="O28" s="46">
        <f t="shared" si="22"/>
        <v>0.07812500000000006</v>
      </c>
      <c r="P28" s="101"/>
      <c r="Q28" s="46">
        <f t="shared" si="23"/>
        <v>0.10127314814814822</v>
      </c>
      <c r="R28" s="101"/>
      <c r="S28" s="46">
        <f t="shared" si="24"/>
        <v>0.11284722222222231</v>
      </c>
      <c r="T28" s="109" t="s">
        <v>33</v>
      </c>
      <c r="U28" s="41">
        <f t="shared" si="25"/>
        <v>0.12209201388888898</v>
      </c>
      <c r="V28" s="101"/>
      <c r="W28" s="62">
        <f t="shared" si="26"/>
        <v>0.289351851851852</v>
      </c>
      <c r="X28" s="101"/>
      <c r="Y28" s="10">
        <f t="shared" si="12"/>
        <v>0.0023148148148148164</v>
      </c>
      <c r="Z28" s="121"/>
      <c r="AA28" s="46">
        <f t="shared" si="13"/>
        <v>0.0028935185185185205</v>
      </c>
      <c r="AB28" s="109"/>
      <c r="AC28" s="28">
        <f t="shared" si="14"/>
        <v>0.004340277777777781</v>
      </c>
      <c r="AD28" s="101"/>
      <c r="AE28" s="72">
        <f t="shared" si="15"/>
        <v>0.008680555555555561</v>
      </c>
    </row>
    <row r="29" spans="1:31" ht="12.75">
      <c r="A29" s="94">
        <f t="shared" si="27"/>
        <v>0.002951388888888891</v>
      </c>
      <c r="B29" s="5">
        <f t="shared" si="28"/>
        <v>255</v>
      </c>
      <c r="C29" s="6">
        <f t="shared" si="17"/>
        <v>3.9215686274509802</v>
      </c>
      <c r="D29" s="129"/>
      <c r="E29" s="38">
        <f t="shared" si="18"/>
        <v>14.117647058823529</v>
      </c>
      <c r="F29" s="102"/>
      <c r="G29" s="79">
        <f t="shared" si="19"/>
        <v>0.014756944444444454</v>
      </c>
      <c r="H29" s="110"/>
      <c r="I29" s="54">
        <f t="shared" si="20"/>
        <v>0.02951388888888891</v>
      </c>
      <c r="J29" s="102"/>
      <c r="K29" s="79">
        <f t="shared" si="21"/>
        <v>0.03925347222222225</v>
      </c>
      <c r="L29" s="110"/>
      <c r="M29" s="85">
        <f t="shared" si="6"/>
        <v>0.062274305555555604</v>
      </c>
      <c r="N29" s="102"/>
      <c r="O29" s="47">
        <f t="shared" si="22"/>
        <v>0.07968750000000005</v>
      </c>
      <c r="P29" s="102"/>
      <c r="Q29" s="47">
        <f t="shared" si="23"/>
        <v>0.10329861111111119</v>
      </c>
      <c r="R29" s="102"/>
      <c r="S29" s="47">
        <f t="shared" si="24"/>
        <v>0.11510416666666674</v>
      </c>
      <c r="T29" s="110"/>
      <c r="U29" s="85">
        <f t="shared" si="25"/>
        <v>0.12453385416666675</v>
      </c>
      <c r="V29" s="102"/>
      <c r="W29" s="63">
        <f t="shared" si="26"/>
        <v>0.2951388888888891</v>
      </c>
      <c r="X29" s="102"/>
      <c r="Y29" s="7">
        <f t="shared" si="12"/>
        <v>0.002361111111111113</v>
      </c>
      <c r="Z29" s="122"/>
      <c r="AA29" s="47">
        <f t="shared" si="13"/>
        <v>0.002951388888888891</v>
      </c>
      <c r="AB29" s="110"/>
      <c r="AC29" s="29">
        <f t="shared" si="14"/>
        <v>0.004427083333333337</v>
      </c>
      <c r="AD29" s="102"/>
      <c r="AE29" s="73">
        <f t="shared" si="15"/>
        <v>0.008854166666666673</v>
      </c>
    </row>
    <row r="30" spans="1:31" ht="12.75">
      <c r="A30" s="94">
        <f t="shared" si="27"/>
        <v>0.0030092592592592614</v>
      </c>
      <c r="B30" s="5">
        <f t="shared" si="28"/>
        <v>260</v>
      </c>
      <c r="C30" s="6">
        <f t="shared" si="17"/>
        <v>3.8461538461538463</v>
      </c>
      <c r="D30" s="129"/>
      <c r="E30" s="38">
        <f t="shared" si="18"/>
        <v>13.846153846153847</v>
      </c>
      <c r="F30" s="102"/>
      <c r="G30" s="79">
        <f t="shared" si="19"/>
        <v>0.015046296296296308</v>
      </c>
      <c r="H30" s="110"/>
      <c r="I30" s="54">
        <f t="shared" si="20"/>
        <v>0.030092592592592615</v>
      </c>
      <c r="J30" s="102" t="s">
        <v>21</v>
      </c>
      <c r="K30" s="79">
        <f t="shared" si="21"/>
        <v>0.04002314814814818</v>
      </c>
      <c r="L30" s="110"/>
      <c r="M30" s="85">
        <f t="shared" si="6"/>
        <v>0.06349537037037042</v>
      </c>
      <c r="N30" s="102"/>
      <c r="O30" s="47">
        <f t="shared" si="22"/>
        <v>0.08125000000000006</v>
      </c>
      <c r="P30" s="102"/>
      <c r="Q30" s="47">
        <f t="shared" si="23"/>
        <v>0.10532407407407415</v>
      </c>
      <c r="R30" s="102"/>
      <c r="S30" s="47">
        <f t="shared" si="24"/>
        <v>0.1173611111111112</v>
      </c>
      <c r="T30" s="110"/>
      <c r="U30" s="85">
        <f t="shared" si="25"/>
        <v>0.12697569444444454</v>
      </c>
      <c r="V30" s="102"/>
      <c r="W30" s="63">
        <f t="shared" si="26"/>
        <v>0.30092592592592615</v>
      </c>
      <c r="X30" s="102"/>
      <c r="Y30" s="7">
        <f t="shared" si="12"/>
        <v>0.0024074074074074093</v>
      </c>
      <c r="Z30" s="122"/>
      <c r="AA30" s="47">
        <f t="shared" si="13"/>
        <v>0.0030092592592592614</v>
      </c>
      <c r="AB30" s="110"/>
      <c r="AC30" s="29">
        <f t="shared" si="14"/>
        <v>0.004513888888888892</v>
      </c>
      <c r="AD30" s="102"/>
      <c r="AE30" s="73">
        <f t="shared" si="15"/>
        <v>0.009027777777777784</v>
      </c>
    </row>
    <row r="31" spans="1:31" ht="12.75">
      <c r="A31" s="94">
        <f t="shared" si="27"/>
        <v>0.003067129629629632</v>
      </c>
      <c r="B31" s="5">
        <f t="shared" si="28"/>
        <v>265</v>
      </c>
      <c r="C31" s="6">
        <f t="shared" si="17"/>
        <v>3.7735849056603774</v>
      </c>
      <c r="D31" s="129"/>
      <c r="E31" s="38">
        <f t="shared" si="18"/>
        <v>13.584905660377359</v>
      </c>
      <c r="F31" s="102"/>
      <c r="G31" s="79">
        <f t="shared" si="19"/>
        <v>0.015335648148148159</v>
      </c>
      <c r="H31" s="110"/>
      <c r="I31" s="54">
        <f t="shared" si="20"/>
        <v>0.030671296296296318</v>
      </c>
      <c r="J31" s="102"/>
      <c r="K31" s="79">
        <f t="shared" si="21"/>
        <v>0.040792824074074106</v>
      </c>
      <c r="L31" s="110"/>
      <c r="M31" s="85">
        <f t="shared" si="6"/>
        <v>0.06471643518518523</v>
      </c>
      <c r="N31" s="102"/>
      <c r="O31" s="47">
        <f t="shared" si="22"/>
        <v>0.08281250000000007</v>
      </c>
      <c r="P31" s="102" t="s">
        <v>32</v>
      </c>
      <c r="Q31" s="47">
        <f t="shared" si="23"/>
        <v>0.10734953703703712</v>
      </c>
      <c r="R31" s="102" t="s">
        <v>24</v>
      </c>
      <c r="S31" s="47">
        <f t="shared" si="24"/>
        <v>0.11961805555555564</v>
      </c>
      <c r="T31" s="110"/>
      <c r="U31" s="85">
        <f t="shared" si="25"/>
        <v>0.1294175347222223</v>
      </c>
      <c r="V31" s="102"/>
      <c r="W31" s="63">
        <f t="shared" si="26"/>
        <v>0.3067129629629632</v>
      </c>
      <c r="X31" s="102"/>
      <c r="Y31" s="7">
        <f t="shared" si="12"/>
        <v>0.0024537037037037058</v>
      </c>
      <c r="Z31" s="122"/>
      <c r="AA31" s="47">
        <f t="shared" si="13"/>
        <v>0.003067129629629632</v>
      </c>
      <c r="AB31" s="110"/>
      <c r="AC31" s="29">
        <f t="shared" si="14"/>
        <v>0.004600694444444448</v>
      </c>
      <c r="AD31" s="102"/>
      <c r="AE31" s="73">
        <f t="shared" si="15"/>
        <v>0.009201388888888896</v>
      </c>
    </row>
    <row r="32" spans="1:31" ht="12.75">
      <c r="A32" s="93">
        <f t="shared" si="27"/>
        <v>0.0031250000000000023</v>
      </c>
      <c r="B32" s="8">
        <f t="shared" si="28"/>
        <v>270</v>
      </c>
      <c r="C32" s="9">
        <f t="shared" si="17"/>
        <v>3.7037037037037037</v>
      </c>
      <c r="D32" s="128"/>
      <c r="E32" s="37">
        <f t="shared" si="18"/>
        <v>13.333333333333334</v>
      </c>
      <c r="F32" s="101"/>
      <c r="G32" s="78">
        <f t="shared" si="19"/>
        <v>0.01562500000000001</v>
      </c>
      <c r="H32" s="109"/>
      <c r="I32" s="53">
        <f t="shared" si="20"/>
        <v>0.03125000000000002</v>
      </c>
      <c r="J32" s="101"/>
      <c r="K32" s="78">
        <f t="shared" si="21"/>
        <v>0.04156250000000003</v>
      </c>
      <c r="L32" s="109"/>
      <c r="M32" s="41">
        <f t="shared" si="6"/>
        <v>0.06593750000000005</v>
      </c>
      <c r="N32" s="101"/>
      <c r="O32" s="46">
        <f t="shared" si="22"/>
        <v>0.08437500000000006</v>
      </c>
      <c r="P32" s="101"/>
      <c r="Q32" s="46">
        <f t="shared" si="23"/>
        <v>0.10937500000000008</v>
      </c>
      <c r="R32" s="101"/>
      <c r="S32" s="46">
        <f t="shared" si="24"/>
        <v>0.1218750000000001</v>
      </c>
      <c r="T32" s="109"/>
      <c r="U32" s="137">
        <f t="shared" si="25"/>
        <v>0.1318593750000001</v>
      </c>
      <c r="V32" s="101"/>
      <c r="W32" s="62">
        <f t="shared" si="26"/>
        <v>0.3125000000000002</v>
      </c>
      <c r="X32" s="101"/>
      <c r="Y32" s="10">
        <f t="shared" si="12"/>
        <v>0.0025000000000000022</v>
      </c>
      <c r="Z32" s="121"/>
      <c r="AA32" s="46">
        <f t="shared" si="13"/>
        <v>0.0031250000000000023</v>
      </c>
      <c r="AB32" s="109"/>
      <c r="AC32" s="28">
        <f t="shared" si="14"/>
        <v>0.004687500000000003</v>
      </c>
      <c r="AD32" s="101"/>
      <c r="AE32" s="72">
        <f t="shared" si="15"/>
        <v>0.009375000000000007</v>
      </c>
    </row>
    <row r="33" spans="1:31" ht="12.75">
      <c r="A33" s="93">
        <f t="shared" si="27"/>
        <v>0.003182870370370373</v>
      </c>
      <c r="B33" s="8">
        <f t="shared" si="28"/>
        <v>275</v>
      </c>
      <c r="C33" s="9">
        <f t="shared" si="17"/>
        <v>3.6363636363636362</v>
      </c>
      <c r="D33" s="128"/>
      <c r="E33" s="37">
        <f t="shared" si="18"/>
        <v>13.09090909090909</v>
      </c>
      <c r="F33" s="101"/>
      <c r="G33" s="78">
        <f t="shared" si="19"/>
        <v>0.015914351851851864</v>
      </c>
      <c r="H33" s="109"/>
      <c r="I33" s="53">
        <f t="shared" si="20"/>
        <v>0.03182870370370373</v>
      </c>
      <c r="J33" s="101"/>
      <c r="K33" s="78">
        <f t="shared" si="21"/>
        <v>0.04233217592592596</v>
      </c>
      <c r="L33" s="109"/>
      <c r="M33" s="41">
        <f t="shared" si="6"/>
        <v>0.06715856481481487</v>
      </c>
      <c r="N33" s="101"/>
      <c r="O33" s="46">
        <f t="shared" si="22"/>
        <v>0.08593750000000007</v>
      </c>
      <c r="P33" s="101"/>
      <c r="Q33" s="46">
        <f t="shared" si="23"/>
        <v>0.11140046296296305</v>
      </c>
      <c r="R33" s="101"/>
      <c r="S33" s="46">
        <f t="shared" si="24"/>
        <v>0.12413194444444454</v>
      </c>
      <c r="T33" s="109"/>
      <c r="U33" s="41">
        <f t="shared" si="25"/>
        <v>0.13430121527777789</v>
      </c>
      <c r="V33" s="101"/>
      <c r="W33" s="62">
        <f t="shared" si="26"/>
        <v>0.31828703703703726</v>
      </c>
      <c r="X33" s="101"/>
      <c r="Y33" s="10">
        <f t="shared" si="12"/>
        <v>0.0025462962962962982</v>
      </c>
      <c r="Z33" s="121"/>
      <c r="AA33" s="46">
        <f t="shared" si="13"/>
        <v>0.003182870370370373</v>
      </c>
      <c r="AB33" s="109"/>
      <c r="AC33" s="28">
        <f t="shared" si="14"/>
        <v>0.004774305555555559</v>
      </c>
      <c r="AD33" s="101"/>
      <c r="AE33" s="72">
        <f t="shared" si="15"/>
        <v>0.009548611111111119</v>
      </c>
    </row>
    <row r="34" spans="1:31" ht="12.75">
      <c r="A34" s="93">
        <f t="shared" si="27"/>
        <v>0.0032407407407407432</v>
      </c>
      <c r="B34" s="8">
        <f t="shared" si="28"/>
        <v>280</v>
      </c>
      <c r="C34" s="9">
        <f t="shared" si="17"/>
        <v>3.5714285714285716</v>
      </c>
      <c r="D34" s="128"/>
      <c r="E34" s="37">
        <f t="shared" si="18"/>
        <v>12.857142857142858</v>
      </c>
      <c r="F34" s="101"/>
      <c r="G34" s="78">
        <f t="shared" si="19"/>
        <v>0.016203703703703717</v>
      </c>
      <c r="H34" s="109"/>
      <c r="I34" s="53">
        <f t="shared" si="20"/>
        <v>0.03240740740740743</v>
      </c>
      <c r="J34" s="101"/>
      <c r="K34" s="78">
        <f t="shared" si="21"/>
        <v>0.043101851851851884</v>
      </c>
      <c r="L34" s="109"/>
      <c r="M34" s="41">
        <f aca="true" t="shared" si="29" ref="M34:M50">A34*21.1</f>
        <v>0.06837962962962969</v>
      </c>
      <c r="N34" s="101"/>
      <c r="O34" s="46">
        <f t="shared" si="22"/>
        <v>0.08750000000000006</v>
      </c>
      <c r="P34" s="101"/>
      <c r="Q34" s="46">
        <f t="shared" si="23"/>
        <v>0.11342592592592601</v>
      </c>
      <c r="R34" s="101"/>
      <c r="S34" s="46">
        <f t="shared" si="24"/>
        <v>0.126388888888889</v>
      </c>
      <c r="T34" s="109" t="s">
        <v>18</v>
      </c>
      <c r="U34" s="41">
        <f t="shared" si="25"/>
        <v>0.13674305555555566</v>
      </c>
      <c r="V34" s="101"/>
      <c r="W34" s="62">
        <f t="shared" si="26"/>
        <v>0.32407407407407435</v>
      </c>
      <c r="X34" s="101"/>
      <c r="Y34" s="10">
        <f t="shared" si="12"/>
        <v>0.0025925925925925947</v>
      </c>
      <c r="Z34" s="121"/>
      <c r="AA34" s="46">
        <f t="shared" si="13"/>
        <v>0.0032407407407407432</v>
      </c>
      <c r="AB34" s="109"/>
      <c r="AC34" s="41">
        <f t="shared" si="14"/>
        <v>0.004861111111111115</v>
      </c>
      <c r="AD34" s="101"/>
      <c r="AE34" s="72">
        <f t="shared" si="15"/>
        <v>0.00972222222222223</v>
      </c>
    </row>
    <row r="35" spans="1:31" ht="12.75">
      <c r="A35" s="94">
        <f t="shared" si="27"/>
        <v>0.0032986111111111137</v>
      </c>
      <c r="B35" s="5">
        <f t="shared" si="28"/>
        <v>285</v>
      </c>
      <c r="C35" s="6">
        <f t="shared" si="17"/>
        <v>3.508771929824561</v>
      </c>
      <c r="D35" s="129"/>
      <c r="E35" s="38">
        <f t="shared" si="18"/>
        <v>12.631578947368421</v>
      </c>
      <c r="F35" s="102"/>
      <c r="G35" s="79">
        <f t="shared" si="19"/>
        <v>0.01649305555555557</v>
      </c>
      <c r="H35" s="110"/>
      <c r="I35" s="54">
        <f t="shared" si="20"/>
        <v>0.03298611111111114</v>
      </c>
      <c r="J35" s="102"/>
      <c r="K35" s="79">
        <f t="shared" si="21"/>
        <v>0.043871527777777815</v>
      </c>
      <c r="L35" s="110"/>
      <c r="M35" s="85">
        <f t="shared" si="29"/>
        <v>0.0696006944444445</v>
      </c>
      <c r="N35" s="102"/>
      <c r="O35" s="47">
        <f t="shared" si="22"/>
        <v>0.08906250000000007</v>
      </c>
      <c r="P35" s="102"/>
      <c r="Q35" s="47">
        <f t="shared" si="23"/>
        <v>0.11545138888888898</v>
      </c>
      <c r="R35" s="102"/>
      <c r="S35" s="47">
        <f t="shared" si="24"/>
        <v>0.12864583333333343</v>
      </c>
      <c r="T35" s="110"/>
      <c r="U35" s="85">
        <f t="shared" si="25"/>
        <v>0.13918489583333343</v>
      </c>
      <c r="V35" s="102"/>
      <c r="W35" s="63">
        <f t="shared" si="26"/>
        <v>0.3298611111111114</v>
      </c>
      <c r="X35" s="102"/>
      <c r="Y35" s="7">
        <f t="shared" si="12"/>
        <v>0.002638888888888891</v>
      </c>
      <c r="Z35" s="122"/>
      <c r="AA35" s="47">
        <f t="shared" si="13"/>
        <v>0.0032986111111111137</v>
      </c>
      <c r="AB35" s="110"/>
      <c r="AC35" s="29">
        <f t="shared" si="14"/>
        <v>0.004947916666666671</v>
      </c>
      <c r="AD35" s="102"/>
      <c r="AE35" s="73">
        <f t="shared" si="15"/>
        <v>0.009895833333333342</v>
      </c>
    </row>
    <row r="36" spans="1:31" ht="12.75">
      <c r="A36" s="94">
        <f>A35+TIME(0,0,5)</f>
        <v>0.003356481481481484</v>
      </c>
      <c r="B36" s="5">
        <f t="shared" si="28"/>
        <v>290</v>
      </c>
      <c r="C36" s="6">
        <f t="shared" si="17"/>
        <v>3.4482758620689653</v>
      </c>
      <c r="D36" s="129"/>
      <c r="E36" s="38">
        <f t="shared" si="18"/>
        <v>12.413793103448276</v>
      </c>
      <c r="F36" s="102"/>
      <c r="G36" s="79">
        <f>A36*5</f>
        <v>0.01678240740740742</v>
      </c>
      <c r="H36" s="110"/>
      <c r="I36" s="54">
        <f>A36*10</f>
        <v>0.03356481481481484</v>
      </c>
      <c r="J36" s="102"/>
      <c r="K36" s="79">
        <f>A36*13.3</f>
        <v>0.04464120370370374</v>
      </c>
      <c r="L36" s="110"/>
      <c r="M36" s="85">
        <f t="shared" si="29"/>
        <v>0.07082175925925932</v>
      </c>
      <c r="N36" s="102"/>
      <c r="O36" s="47">
        <f t="shared" si="22"/>
        <v>0.09062500000000007</v>
      </c>
      <c r="P36" s="102"/>
      <c r="Q36" s="47">
        <f t="shared" si="23"/>
        <v>0.11747685185185194</v>
      </c>
      <c r="R36" s="102"/>
      <c r="S36" s="47">
        <f t="shared" si="24"/>
        <v>0.1309027777777779</v>
      </c>
      <c r="T36" s="110"/>
      <c r="U36" s="85">
        <f>A36*42.195</f>
        <v>0.14162673611111123</v>
      </c>
      <c r="V36" s="102"/>
      <c r="W36" s="63">
        <f>A36*100</f>
        <v>0.3356481481481484</v>
      </c>
      <c r="X36" s="102"/>
      <c r="Y36" s="7">
        <f t="shared" si="12"/>
        <v>0.0026851851851851876</v>
      </c>
      <c r="Z36" s="122"/>
      <c r="AA36" s="47">
        <f t="shared" si="13"/>
        <v>0.003356481481481484</v>
      </c>
      <c r="AB36" s="110"/>
      <c r="AC36" s="29">
        <f t="shared" si="14"/>
        <v>0.005034722222222226</v>
      </c>
      <c r="AD36" s="102"/>
      <c r="AE36" s="73">
        <f t="shared" si="15"/>
        <v>0.010069444444444452</v>
      </c>
    </row>
    <row r="37" spans="1:31" ht="12.75">
      <c r="A37" s="94">
        <f>A36+TIME(0,0,5)</f>
        <v>0.0034143518518518546</v>
      </c>
      <c r="B37" s="5">
        <f t="shared" si="28"/>
        <v>295</v>
      </c>
      <c r="C37" s="6">
        <f t="shared" si="17"/>
        <v>3.389830508474576</v>
      </c>
      <c r="D37" s="129"/>
      <c r="E37" s="38">
        <f t="shared" si="18"/>
        <v>12.203389830508474</v>
      </c>
      <c r="F37" s="102"/>
      <c r="G37" s="79">
        <f>A37*5</f>
        <v>0.017071759259259273</v>
      </c>
      <c r="H37" s="110"/>
      <c r="I37" s="54">
        <f>A37*10</f>
        <v>0.034143518518518545</v>
      </c>
      <c r="J37" s="102"/>
      <c r="K37" s="79">
        <f>A37*13.3</f>
        <v>0.04541087962962967</v>
      </c>
      <c r="L37" s="110"/>
      <c r="M37" s="85">
        <f t="shared" si="29"/>
        <v>0.07204282407407414</v>
      </c>
      <c r="N37" s="102"/>
      <c r="O37" s="47">
        <f t="shared" si="22"/>
        <v>0.09218750000000007</v>
      </c>
      <c r="P37" s="102"/>
      <c r="Q37" s="47">
        <f t="shared" si="23"/>
        <v>0.11950231481481491</v>
      </c>
      <c r="R37" s="102"/>
      <c r="S37" s="47">
        <f t="shared" si="24"/>
        <v>0.13315972222222233</v>
      </c>
      <c r="T37" s="110"/>
      <c r="U37" s="85">
        <f>A37*42.195</f>
        <v>0.144068576388889</v>
      </c>
      <c r="V37" s="102"/>
      <c r="W37" s="63">
        <f>A37*100</f>
        <v>0.34143518518518545</v>
      </c>
      <c r="X37" s="102"/>
      <c r="Y37" s="7">
        <f t="shared" si="12"/>
        <v>0.002731481481481484</v>
      </c>
      <c r="Z37" s="122"/>
      <c r="AA37" s="47">
        <f t="shared" si="13"/>
        <v>0.0034143518518518546</v>
      </c>
      <c r="AB37" s="110"/>
      <c r="AC37" s="29">
        <f t="shared" si="14"/>
        <v>0.005121527777777782</v>
      </c>
      <c r="AD37" s="102"/>
      <c r="AE37" s="73">
        <f t="shared" si="15"/>
        <v>0.010243055555555564</v>
      </c>
    </row>
    <row r="38" spans="1:31" ht="12.75">
      <c r="A38" s="93">
        <f>A37+TIME(0,0,5)</f>
        <v>0.003472222222222225</v>
      </c>
      <c r="B38" s="8">
        <f t="shared" si="28"/>
        <v>300</v>
      </c>
      <c r="C38" s="9">
        <f t="shared" si="17"/>
        <v>3.3333333333333335</v>
      </c>
      <c r="D38" s="128"/>
      <c r="E38" s="37">
        <f t="shared" si="18"/>
        <v>12</v>
      </c>
      <c r="F38" s="101"/>
      <c r="G38" s="78">
        <f>A38*5</f>
        <v>0.017361111111111126</v>
      </c>
      <c r="H38" s="109"/>
      <c r="I38" s="53">
        <f>A38*10</f>
        <v>0.03472222222222225</v>
      </c>
      <c r="J38" s="101"/>
      <c r="K38" s="78">
        <f>A38*13.3</f>
        <v>0.04618055555555559</v>
      </c>
      <c r="L38" s="109"/>
      <c r="M38" s="41">
        <f t="shared" si="29"/>
        <v>0.07326388888888895</v>
      </c>
      <c r="N38" s="101"/>
      <c r="O38" s="46">
        <f t="shared" si="22"/>
        <v>0.09375000000000008</v>
      </c>
      <c r="P38" s="101"/>
      <c r="Q38" s="46">
        <f t="shared" si="23"/>
        <v>0.12152777777777787</v>
      </c>
      <c r="R38" s="101"/>
      <c r="S38" s="46">
        <f t="shared" si="24"/>
        <v>0.13541666666666677</v>
      </c>
      <c r="T38" s="109"/>
      <c r="U38" s="41">
        <f>A38*42.195</f>
        <v>0.14651041666666678</v>
      </c>
      <c r="V38" s="101"/>
      <c r="W38" s="62">
        <f>A38*100</f>
        <v>0.3472222222222225</v>
      </c>
      <c r="X38" s="101"/>
      <c r="Y38" s="10">
        <f t="shared" si="12"/>
        <v>0.00277777777777778</v>
      </c>
      <c r="Z38" s="121"/>
      <c r="AA38" s="46">
        <f t="shared" si="13"/>
        <v>0.003472222222222225</v>
      </c>
      <c r="AB38" s="109"/>
      <c r="AC38" s="28">
        <f t="shared" si="14"/>
        <v>0.005208333333333337</v>
      </c>
      <c r="AD38" s="101"/>
      <c r="AE38" s="72">
        <f t="shared" si="15"/>
        <v>0.010416666666666675</v>
      </c>
    </row>
    <row r="39" spans="1:31" ht="12.75">
      <c r="A39" s="93">
        <f aca="true" t="shared" si="30" ref="A39:A49">A38+TIME(0,0,5)</f>
        <v>0.0035300925925925955</v>
      </c>
      <c r="B39" s="8">
        <f t="shared" si="28"/>
        <v>305</v>
      </c>
      <c r="C39" s="9">
        <f t="shared" si="17"/>
        <v>3.278688524590164</v>
      </c>
      <c r="D39" s="128"/>
      <c r="E39" s="37">
        <f t="shared" si="18"/>
        <v>11.80327868852459</v>
      </c>
      <c r="F39" s="101"/>
      <c r="G39" s="78">
        <f aca="true" t="shared" si="31" ref="G39:G49">A39*5</f>
        <v>0.01765046296296298</v>
      </c>
      <c r="H39" s="109"/>
      <c r="I39" s="53">
        <f aca="true" t="shared" si="32" ref="I39:I49">A39*10</f>
        <v>0.03530092592592596</v>
      </c>
      <c r="J39" s="101"/>
      <c r="K39" s="78">
        <f aca="true" t="shared" si="33" ref="K39:K49">A39*13.3</f>
        <v>0.04695023148148152</v>
      </c>
      <c r="L39" s="109"/>
      <c r="M39" s="41">
        <f t="shared" si="29"/>
        <v>0.07448495370370377</v>
      </c>
      <c r="N39" s="101"/>
      <c r="O39" s="46">
        <f t="shared" si="22"/>
        <v>0.09531250000000008</v>
      </c>
      <c r="P39" s="101"/>
      <c r="Q39" s="46">
        <f t="shared" si="23"/>
        <v>0.12355324074074084</v>
      </c>
      <c r="R39" s="101"/>
      <c r="S39" s="46">
        <f t="shared" si="24"/>
        <v>0.13767361111111123</v>
      </c>
      <c r="T39" s="109"/>
      <c r="U39" s="41">
        <f aca="true" t="shared" si="34" ref="U39:U49">A39*42.195</f>
        <v>0.14895225694444456</v>
      </c>
      <c r="V39" s="101"/>
      <c r="W39" s="62">
        <f aca="true" t="shared" si="35" ref="W39:W49">A39*100</f>
        <v>0.3530092592592596</v>
      </c>
      <c r="X39" s="101"/>
      <c r="Y39" s="10">
        <f t="shared" si="12"/>
        <v>0.0028240740740740765</v>
      </c>
      <c r="Z39" s="121"/>
      <c r="AA39" s="46">
        <f t="shared" si="13"/>
        <v>0.0035300925925925955</v>
      </c>
      <c r="AB39" s="109"/>
      <c r="AC39" s="28">
        <f t="shared" si="14"/>
        <v>0.0052951388888888935</v>
      </c>
      <c r="AD39" s="101"/>
      <c r="AE39" s="72">
        <f t="shared" si="15"/>
        <v>0.010590277777777787</v>
      </c>
    </row>
    <row r="40" spans="1:31" ht="12.75">
      <c r="A40" s="93">
        <f t="shared" si="30"/>
        <v>0.003587962962962966</v>
      </c>
      <c r="B40" s="8">
        <f t="shared" si="28"/>
        <v>310</v>
      </c>
      <c r="C40" s="9">
        <f t="shared" si="17"/>
        <v>3.225806451612903</v>
      </c>
      <c r="D40" s="128"/>
      <c r="E40" s="37">
        <f t="shared" si="18"/>
        <v>11.612903225806452</v>
      </c>
      <c r="F40" s="101"/>
      <c r="G40" s="78">
        <f t="shared" si="31"/>
        <v>0.01793981481481483</v>
      </c>
      <c r="H40" s="109"/>
      <c r="I40" s="53">
        <f t="shared" si="32"/>
        <v>0.03587962962962966</v>
      </c>
      <c r="J40" s="101"/>
      <c r="K40" s="78">
        <f t="shared" si="33"/>
        <v>0.04771990740740745</v>
      </c>
      <c r="L40" s="109"/>
      <c r="M40" s="41">
        <f t="shared" si="29"/>
        <v>0.07570601851851859</v>
      </c>
      <c r="N40" s="101"/>
      <c r="O40" s="46">
        <f t="shared" si="22"/>
        <v>0.09687500000000009</v>
      </c>
      <c r="P40" s="101"/>
      <c r="Q40" s="46">
        <f t="shared" si="23"/>
        <v>0.1255787037037038</v>
      </c>
      <c r="R40" s="101"/>
      <c r="S40" s="46">
        <f t="shared" si="24"/>
        <v>0.13993055555555567</v>
      </c>
      <c r="T40" s="109"/>
      <c r="U40" s="41">
        <f t="shared" si="34"/>
        <v>0.15139409722222236</v>
      </c>
      <c r="V40" s="101"/>
      <c r="W40" s="62">
        <f t="shared" si="35"/>
        <v>0.3587962962962966</v>
      </c>
      <c r="X40" s="101"/>
      <c r="Y40" s="10">
        <f t="shared" si="12"/>
        <v>0.002870370370370373</v>
      </c>
      <c r="Z40" s="121"/>
      <c r="AA40" s="46">
        <f t="shared" si="13"/>
        <v>0.003587962962962966</v>
      </c>
      <c r="AB40" s="109"/>
      <c r="AC40" s="28">
        <f t="shared" si="14"/>
        <v>0.005381944444444449</v>
      </c>
      <c r="AD40" s="101"/>
      <c r="AE40" s="72">
        <f t="shared" si="15"/>
        <v>0.010763888888888897</v>
      </c>
    </row>
    <row r="41" spans="1:31" ht="12.75">
      <c r="A41" s="94">
        <f t="shared" si="30"/>
        <v>0.0036458333333333364</v>
      </c>
      <c r="B41" s="5">
        <f t="shared" si="28"/>
        <v>315</v>
      </c>
      <c r="C41" s="6">
        <f t="shared" si="17"/>
        <v>3.1746031746031744</v>
      </c>
      <c r="D41" s="129"/>
      <c r="E41" s="38">
        <f t="shared" si="18"/>
        <v>11.428571428571429</v>
      </c>
      <c r="F41" s="102"/>
      <c r="G41" s="79">
        <f t="shared" si="31"/>
        <v>0.01822916666666668</v>
      </c>
      <c r="H41" s="110"/>
      <c r="I41" s="54">
        <f t="shared" si="32"/>
        <v>0.03645833333333336</v>
      </c>
      <c r="J41" s="102"/>
      <c r="K41" s="79">
        <f t="shared" si="33"/>
        <v>0.04848958333333338</v>
      </c>
      <c r="L41" s="110"/>
      <c r="M41" s="85">
        <f t="shared" si="29"/>
        <v>0.07692708333333341</v>
      </c>
      <c r="N41" s="102"/>
      <c r="O41" s="47">
        <f t="shared" si="22"/>
        <v>0.09843750000000008</v>
      </c>
      <c r="P41" s="102"/>
      <c r="Q41" s="47">
        <f t="shared" si="23"/>
        <v>0.12760416666666677</v>
      </c>
      <c r="R41" s="102"/>
      <c r="S41" s="47">
        <f t="shared" si="24"/>
        <v>0.14218750000000013</v>
      </c>
      <c r="T41" s="110"/>
      <c r="U41" s="85">
        <f t="shared" si="34"/>
        <v>0.15383593750000013</v>
      </c>
      <c r="V41" s="102"/>
      <c r="W41" s="136">
        <f t="shared" si="35"/>
        <v>0.36458333333333365</v>
      </c>
      <c r="X41" s="102"/>
      <c r="Y41" s="7">
        <f t="shared" si="12"/>
        <v>0.0029166666666666694</v>
      </c>
      <c r="Z41" s="122"/>
      <c r="AA41" s="47">
        <f t="shared" si="13"/>
        <v>0.0036458333333333364</v>
      </c>
      <c r="AB41" s="110"/>
      <c r="AC41" s="29">
        <f t="shared" si="14"/>
        <v>0.005468750000000005</v>
      </c>
      <c r="AD41" s="102"/>
      <c r="AE41" s="73">
        <f t="shared" si="15"/>
        <v>0.01093750000000001</v>
      </c>
    </row>
    <row r="42" spans="1:31" ht="12.75">
      <c r="A42" s="94">
        <f t="shared" si="30"/>
        <v>0.003703703703703707</v>
      </c>
      <c r="B42" s="5">
        <f t="shared" si="28"/>
        <v>320</v>
      </c>
      <c r="C42" s="6">
        <f t="shared" si="17"/>
        <v>3.125</v>
      </c>
      <c r="D42" s="129"/>
      <c r="E42" s="38">
        <f t="shared" si="18"/>
        <v>11.25</v>
      </c>
      <c r="F42" s="102"/>
      <c r="G42" s="79">
        <f t="shared" si="31"/>
        <v>0.018518518518518535</v>
      </c>
      <c r="H42" s="110"/>
      <c r="I42" s="54">
        <f t="shared" si="32"/>
        <v>0.03703703703703707</v>
      </c>
      <c r="J42" s="102"/>
      <c r="K42" s="79">
        <f t="shared" si="33"/>
        <v>0.0492592592592593</v>
      </c>
      <c r="L42" s="110"/>
      <c r="M42" s="85">
        <f t="shared" si="29"/>
        <v>0.07814814814814822</v>
      </c>
      <c r="N42" s="102"/>
      <c r="O42" s="47">
        <f t="shared" si="22"/>
        <v>0.10000000000000009</v>
      </c>
      <c r="P42" s="102"/>
      <c r="Q42" s="47">
        <f t="shared" si="23"/>
        <v>0.12962962962962973</v>
      </c>
      <c r="R42" s="102"/>
      <c r="S42" s="47">
        <f t="shared" si="24"/>
        <v>0.14444444444444457</v>
      </c>
      <c r="T42" s="110"/>
      <c r="U42" s="85">
        <f t="shared" si="34"/>
        <v>0.1562777777777779</v>
      </c>
      <c r="V42" s="102"/>
      <c r="W42" s="63">
        <f t="shared" si="35"/>
        <v>0.3703703703703707</v>
      </c>
      <c r="X42" s="102"/>
      <c r="Y42" s="7">
        <f t="shared" si="12"/>
        <v>0.002962962962962966</v>
      </c>
      <c r="Z42" s="122"/>
      <c r="AA42" s="47">
        <f t="shared" si="13"/>
        <v>0.003703703703703707</v>
      </c>
      <c r="AB42" s="110"/>
      <c r="AC42" s="29">
        <f t="shared" si="14"/>
        <v>0.00555555555555556</v>
      </c>
      <c r="AD42" s="102"/>
      <c r="AE42" s="73">
        <f t="shared" si="15"/>
        <v>0.01111111111111112</v>
      </c>
    </row>
    <row r="43" spans="1:31" ht="12.75">
      <c r="A43" s="94">
        <f t="shared" si="30"/>
        <v>0.0037615740740740773</v>
      </c>
      <c r="B43" s="5">
        <f t="shared" si="28"/>
        <v>325</v>
      </c>
      <c r="C43" s="6">
        <f t="shared" si="17"/>
        <v>3.076923076923077</v>
      </c>
      <c r="D43" s="129"/>
      <c r="E43" s="38">
        <f t="shared" si="18"/>
        <v>11.076923076923078</v>
      </c>
      <c r="F43" s="102"/>
      <c r="G43" s="79">
        <f t="shared" si="31"/>
        <v>0.018807870370370388</v>
      </c>
      <c r="H43" s="110"/>
      <c r="I43" s="54">
        <f t="shared" si="32"/>
        <v>0.037615740740740776</v>
      </c>
      <c r="J43" s="102"/>
      <c r="K43" s="79">
        <f t="shared" si="33"/>
        <v>0.05002893518518523</v>
      </c>
      <c r="L43" s="110"/>
      <c r="M43" s="85">
        <f t="shared" si="29"/>
        <v>0.07936921296296304</v>
      </c>
      <c r="N43" s="102"/>
      <c r="O43" s="47">
        <f t="shared" si="22"/>
        <v>0.10156250000000008</v>
      </c>
      <c r="P43" s="102"/>
      <c r="Q43" s="47">
        <f t="shared" si="23"/>
        <v>0.1316550925925927</v>
      </c>
      <c r="R43" s="102"/>
      <c r="S43" s="47">
        <f t="shared" si="24"/>
        <v>0.146701388888889</v>
      </c>
      <c r="T43" s="110"/>
      <c r="U43" s="85">
        <f t="shared" si="34"/>
        <v>0.1587196180555557</v>
      </c>
      <c r="V43" s="102"/>
      <c r="W43" s="63">
        <f t="shared" si="35"/>
        <v>0.3761574074074077</v>
      </c>
      <c r="X43" s="102"/>
      <c r="Y43" s="7">
        <f t="shared" si="12"/>
        <v>0.003009259259259262</v>
      </c>
      <c r="Z43" s="122"/>
      <c r="AA43" s="47">
        <f t="shared" si="13"/>
        <v>0.0037615740740740773</v>
      </c>
      <c r="AB43" s="110"/>
      <c r="AC43" s="29">
        <f t="shared" si="14"/>
        <v>0.005642361111111116</v>
      </c>
      <c r="AD43" s="102"/>
      <c r="AE43" s="73">
        <f t="shared" si="15"/>
        <v>0.011284722222222232</v>
      </c>
    </row>
    <row r="44" spans="1:31" ht="12.75">
      <c r="A44" s="93">
        <f t="shared" si="30"/>
        <v>0.003819444444444448</v>
      </c>
      <c r="B44" s="8">
        <f t="shared" si="28"/>
        <v>330</v>
      </c>
      <c r="C44" s="9">
        <f t="shared" si="17"/>
        <v>3.0303030303030303</v>
      </c>
      <c r="D44" s="128"/>
      <c r="E44" s="37">
        <f t="shared" si="18"/>
        <v>10.90909090909091</v>
      </c>
      <c r="F44" s="101"/>
      <c r="G44" s="78">
        <f t="shared" si="31"/>
        <v>0.019097222222222238</v>
      </c>
      <c r="H44" s="109"/>
      <c r="I44" s="53">
        <f t="shared" si="32"/>
        <v>0.038194444444444475</v>
      </c>
      <c r="J44" s="101"/>
      <c r="K44" s="78">
        <f t="shared" si="33"/>
        <v>0.050798611111111155</v>
      </c>
      <c r="L44" s="109"/>
      <c r="M44" s="41">
        <f t="shared" si="29"/>
        <v>0.08059027777777786</v>
      </c>
      <c r="N44" s="101"/>
      <c r="O44" s="46">
        <f t="shared" si="22"/>
        <v>0.10312500000000009</v>
      </c>
      <c r="P44" s="101"/>
      <c r="Q44" s="46">
        <f t="shared" si="23"/>
        <v>0.13368055555555566</v>
      </c>
      <c r="R44" s="101"/>
      <c r="S44" s="46">
        <f t="shared" si="24"/>
        <v>0.14895833333333347</v>
      </c>
      <c r="T44" s="109"/>
      <c r="U44" s="41">
        <f t="shared" si="34"/>
        <v>0.16116145833333348</v>
      </c>
      <c r="V44" s="101"/>
      <c r="W44" s="62">
        <f t="shared" si="35"/>
        <v>0.38194444444444475</v>
      </c>
      <c r="X44" s="101"/>
      <c r="Y44" s="10">
        <f t="shared" si="12"/>
        <v>0.0030555555555555583</v>
      </c>
      <c r="Z44" s="121"/>
      <c r="AA44" s="46">
        <f t="shared" si="13"/>
        <v>0.003819444444444448</v>
      </c>
      <c r="AB44" s="109"/>
      <c r="AC44" s="28">
        <f t="shared" si="14"/>
        <v>0.0057291666666666715</v>
      </c>
      <c r="AD44" s="101"/>
      <c r="AE44" s="72">
        <f t="shared" si="15"/>
        <v>0.011458333333333343</v>
      </c>
    </row>
    <row r="45" spans="1:31" ht="12.75">
      <c r="A45" s="93">
        <f t="shared" si="30"/>
        <v>0.0038773148148148182</v>
      </c>
      <c r="B45" s="8">
        <f t="shared" si="28"/>
        <v>335</v>
      </c>
      <c r="C45" s="9">
        <f t="shared" si="17"/>
        <v>2.985074626865672</v>
      </c>
      <c r="D45" s="128"/>
      <c r="E45" s="37">
        <f t="shared" si="18"/>
        <v>10.746268656716419</v>
      </c>
      <c r="F45" s="101"/>
      <c r="G45" s="78">
        <f t="shared" si="31"/>
        <v>0.01938657407407409</v>
      </c>
      <c r="H45" s="109"/>
      <c r="I45" s="53">
        <f t="shared" si="32"/>
        <v>0.03877314814814818</v>
      </c>
      <c r="J45" s="101"/>
      <c r="K45" s="78">
        <f t="shared" si="33"/>
        <v>0.051568287037037086</v>
      </c>
      <c r="L45" s="109"/>
      <c r="M45" s="41">
        <f t="shared" si="29"/>
        <v>0.08181134259259266</v>
      </c>
      <c r="N45" s="101"/>
      <c r="O45" s="46">
        <f t="shared" si="22"/>
        <v>0.10468750000000009</v>
      </c>
      <c r="P45" s="101"/>
      <c r="Q45" s="46">
        <f t="shared" si="23"/>
        <v>0.13570601851851863</v>
      </c>
      <c r="R45" s="101"/>
      <c r="S45" s="46">
        <f t="shared" si="24"/>
        <v>0.1512152777777779</v>
      </c>
      <c r="T45" s="109"/>
      <c r="U45" s="41">
        <f t="shared" si="34"/>
        <v>0.16360329861111125</v>
      </c>
      <c r="V45" s="101"/>
      <c r="W45" s="62">
        <f t="shared" si="35"/>
        <v>0.38773148148148184</v>
      </c>
      <c r="X45" s="101"/>
      <c r="Y45" s="10">
        <f t="shared" si="12"/>
        <v>0.0031018518518518548</v>
      </c>
      <c r="Z45" s="121"/>
      <c r="AA45" s="46">
        <f t="shared" si="13"/>
        <v>0.0038773148148148182</v>
      </c>
      <c r="AB45" s="109"/>
      <c r="AC45" s="28">
        <f t="shared" si="14"/>
        <v>0.005815972222222228</v>
      </c>
      <c r="AD45" s="101"/>
      <c r="AE45" s="72">
        <f t="shared" si="15"/>
        <v>0.011631944444444455</v>
      </c>
    </row>
    <row r="46" spans="1:31" ht="12.75">
      <c r="A46" s="93">
        <f t="shared" si="30"/>
        <v>0.003935185185185188</v>
      </c>
      <c r="B46" s="8">
        <f t="shared" si="28"/>
        <v>340</v>
      </c>
      <c r="C46" s="9">
        <f t="shared" si="17"/>
        <v>2.9411764705882355</v>
      </c>
      <c r="D46" s="128"/>
      <c r="E46" s="37">
        <f t="shared" si="18"/>
        <v>10.588235294117649</v>
      </c>
      <c r="F46" s="101"/>
      <c r="G46" s="78">
        <f t="shared" si="31"/>
        <v>0.01967592592592594</v>
      </c>
      <c r="H46" s="109"/>
      <c r="I46" s="53">
        <f t="shared" si="32"/>
        <v>0.03935185185185188</v>
      </c>
      <c r="J46" s="101"/>
      <c r="K46" s="78">
        <f t="shared" si="33"/>
        <v>0.05233796296296301</v>
      </c>
      <c r="L46" s="109"/>
      <c r="M46" s="41">
        <f t="shared" si="29"/>
        <v>0.08303240740740747</v>
      </c>
      <c r="N46" s="101"/>
      <c r="O46" s="46">
        <f t="shared" si="22"/>
        <v>0.10625000000000008</v>
      </c>
      <c r="P46" s="101"/>
      <c r="Q46" s="46">
        <f t="shared" si="23"/>
        <v>0.1377314814814816</v>
      </c>
      <c r="R46" s="101"/>
      <c r="S46" s="46">
        <f t="shared" si="24"/>
        <v>0.15347222222222234</v>
      </c>
      <c r="T46" s="109"/>
      <c r="U46" s="41">
        <f t="shared" si="34"/>
        <v>0.16604513888888903</v>
      </c>
      <c r="V46" s="101"/>
      <c r="W46" s="62">
        <f t="shared" si="35"/>
        <v>0.3935185185185188</v>
      </c>
      <c r="X46" s="101"/>
      <c r="Y46" s="10">
        <f t="shared" si="12"/>
        <v>0.003148148148148151</v>
      </c>
      <c r="Z46" s="121"/>
      <c r="AA46" s="46">
        <f t="shared" si="13"/>
        <v>0.003935185185185188</v>
      </c>
      <c r="AB46" s="109"/>
      <c r="AC46" s="28">
        <f t="shared" si="14"/>
        <v>0.005902777777777783</v>
      </c>
      <c r="AD46" s="101"/>
      <c r="AE46" s="72">
        <f t="shared" si="15"/>
        <v>0.011805555555555566</v>
      </c>
    </row>
    <row r="47" spans="1:31" ht="12.75">
      <c r="A47" s="94">
        <f t="shared" si="30"/>
        <v>0.003993055555555559</v>
      </c>
      <c r="B47" s="5">
        <f t="shared" si="28"/>
        <v>345</v>
      </c>
      <c r="C47" s="6">
        <f t="shared" si="17"/>
        <v>2.898550724637681</v>
      </c>
      <c r="D47" s="129"/>
      <c r="E47" s="38">
        <f t="shared" si="18"/>
        <v>10.434782608695652</v>
      </c>
      <c r="F47" s="102"/>
      <c r="G47" s="79">
        <f t="shared" si="31"/>
        <v>0.019965277777777794</v>
      </c>
      <c r="H47" s="110"/>
      <c r="I47" s="54">
        <f t="shared" si="32"/>
        <v>0.03993055555555559</v>
      </c>
      <c r="J47" s="102"/>
      <c r="K47" s="79">
        <f t="shared" si="33"/>
        <v>0.05310763888888893</v>
      </c>
      <c r="L47" s="110"/>
      <c r="M47" s="85">
        <f t="shared" si="29"/>
        <v>0.08425347222222229</v>
      </c>
      <c r="N47" s="102"/>
      <c r="O47" s="47">
        <f t="shared" si="22"/>
        <v>0.10781250000000009</v>
      </c>
      <c r="P47" s="102"/>
      <c r="Q47" s="47">
        <f t="shared" si="23"/>
        <v>0.13975694444444456</v>
      </c>
      <c r="R47" s="102"/>
      <c r="S47" s="47">
        <f t="shared" si="24"/>
        <v>0.15572916666666678</v>
      </c>
      <c r="T47" s="110"/>
      <c r="U47" s="85">
        <f t="shared" si="34"/>
        <v>0.1684869791666668</v>
      </c>
      <c r="V47" s="102"/>
      <c r="W47" s="63">
        <f t="shared" si="35"/>
        <v>0.39930555555555586</v>
      </c>
      <c r="X47" s="102"/>
      <c r="Y47" s="7">
        <f t="shared" si="12"/>
        <v>0.0031944444444444472</v>
      </c>
      <c r="Z47" s="122"/>
      <c r="AA47" s="47">
        <f t="shared" si="13"/>
        <v>0.003993055555555559</v>
      </c>
      <c r="AB47" s="110"/>
      <c r="AC47" s="29">
        <f t="shared" si="14"/>
        <v>0.005989583333333338</v>
      </c>
      <c r="AD47" s="102"/>
      <c r="AE47" s="73">
        <f t="shared" si="15"/>
        <v>0.011979166666666676</v>
      </c>
    </row>
    <row r="48" spans="1:31" ht="12.75">
      <c r="A48" s="94">
        <f t="shared" si="30"/>
        <v>0.004050925925925929</v>
      </c>
      <c r="B48" s="5">
        <f t="shared" si="28"/>
        <v>350</v>
      </c>
      <c r="C48" s="6">
        <f t="shared" si="17"/>
        <v>2.857142857142857</v>
      </c>
      <c r="D48" s="129"/>
      <c r="E48" s="38">
        <f t="shared" si="18"/>
        <v>10.285714285714286</v>
      </c>
      <c r="F48" s="102"/>
      <c r="G48" s="79">
        <f t="shared" si="31"/>
        <v>0.020254629629629647</v>
      </c>
      <c r="H48" s="110"/>
      <c r="I48" s="54">
        <f t="shared" si="32"/>
        <v>0.04050925925925929</v>
      </c>
      <c r="J48" s="102"/>
      <c r="K48" s="79">
        <f t="shared" si="33"/>
        <v>0.053877314814814864</v>
      </c>
      <c r="L48" s="110"/>
      <c r="M48" s="85">
        <f t="shared" si="29"/>
        <v>0.08547453703703711</v>
      </c>
      <c r="N48" s="102"/>
      <c r="O48" s="47">
        <f t="shared" si="22"/>
        <v>0.10937500000000008</v>
      </c>
      <c r="P48" s="102"/>
      <c r="Q48" s="47">
        <f t="shared" si="23"/>
        <v>0.14178240740740752</v>
      </c>
      <c r="R48" s="102"/>
      <c r="S48" s="47">
        <f t="shared" si="24"/>
        <v>0.15798611111111124</v>
      </c>
      <c r="T48" s="110"/>
      <c r="U48" s="85">
        <f t="shared" si="34"/>
        <v>0.17092881944444457</v>
      </c>
      <c r="V48" s="102"/>
      <c r="W48" s="63">
        <f t="shared" si="35"/>
        <v>0.4050925925925929</v>
      </c>
      <c r="X48" s="102"/>
      <c r="Y48" s="7">
        <f t="shared" si="12"/>
        <v>0.0032407407407407437</v>
      </c>
      <c r="Z48" s="122"/>
      <c r="AA48" s="47">
        <f t="shared" si="13"/>
        <v>0.004050925925925929</v>
      </c>
      <c r="AB48" s="110"/>
      <c r="AC48" s="29">
        <f t="shared" si="14"/>
        <v>0.006076388888888893</v>
      </c>
      <c r="AD48" s="102"/>
      <c r="AE48" s="73">
        <f t="shared" si="15"/>
        <v>0.012152777777777787</v>
      </c>
    </row>
    <row r="49" spans="1:31" ht="12.75">
      <c r="A49" s="94">
        <f t="shared" si="30"/>
        <v>0.0041087962962963</v>
      </c>
      <c r="B49" s="5">
        <f t="shared" si="28"/>
        <v>355</v>
      </c>
      <c r="C49" s="6">
        <f t="shared" si="17"/>
        <v>2.816901408450704</v>
      </c>
      <c r="D49" s="129"/>
      <c r="E49" s="38">
        <f t="shared" si="18"/>
        <v>10.140845070422534</v>
      </c>
      <c r="F49" s="102"/>
      <c r="G49" s="79">
        <f t="shared" si="31"/>
        <v>0.020543981481481496</v>
      </c>
      <c r="H49" s="110"/>
      <c r="I49" s="54">
        <f t="shared" si="32"/>
        <v>0.04108796296296299</v>
      </c>
      <c r="J49" s="102"/>
      <c r="K49" s="79">
        <f t="shared" si="33"/>
        <v>0.05464699074074079</v>
      </c>
      <c r="L49" s="110"/>
      <c r="M49" s="85">
        <f t="shared" si="29"/>
        <v>0.08669560185185193</v>
      </c>
      <c r="N49" s="102"/>
      <c r="O49" s="47">
        <f t="shared" si="22"/>
        <v>0.11093750000000009</v>
      </c>
      <c r="P49" s="102"/>
      <c r="Q49" s="47">
        <f t="shared" si="23"/>
        <v>0.1438078703703705</v>
      </c>
      <c r="R49" s="102"/>
      <c r="S49" s="47">
        <f t="shared" si="24"/>
        <v>0.16024305555555568</v>
      </c>
      <c r="T49" s="110"/>
      <c r="U49" s="85">
        <f t="shared" si="34"/>
        <v>0.17337065972222238</v>
      </c>
      <c r="V49" s="102"/>
      <c r="W49" s="63">
        <f t="shared" si="35"/>
        <v>0.41087962962963</v>
      </c>
      <c r="X49" s="102"/>
      <c r="Y49" s="7">
        <f t="shared" si="12"/>
        <v>0.0032870370370370397</v>
      </c>
      <c r="Z49" s="122"/>
      <c r="AA49" s="47">
        <f t="shared" si="13"/>
        <v>0.0041087962962963</v>
      </c>
      <c r="AB49" s="110"/>
      <c r="AC49" s="29">
        <f t="shared" si="14"/>
        <v>0.0061631944444444494</v>
      </c>
      <c r="AD49" s="102"/>
      <c r="AE49" s="73">
        <f t="shared" si="15"/>
        <v>0.012326388888888899</v>
      </c>
    </row>
    <row r="50" spans="1:31" ht="13.5" thickBot="1">
      <c r="A50" s="95">
        <f>A49+TIME(0,0,5)</f>
        <v>0.00416666666666667</v>
      </c>
      <c r="B50" s="19">
        <f t="shared" si="28"/>
        <v>360</v>
      </c>
      <c r="C50" s="20">
        <f t="shared" si="17"/>
        <v>2.7777777777777777</v>
      </c>
      <c r="D50" s="130"/>
      <c r="E50" s="39">
        <f t="shared" si="18"/>
        <v>10</v>
      </c>
      <c r="F50" s="103"/>
      <c r="G50" s="80">
        <f>A50*5</f>
        <v>0.02083333333333335</v>
      </c>
      <c r="H50" s="111"/>
      <c r="I50" s="55">
        <f>A50*10</f>
        <v>0.0416666666666667</v>
      </c>
      <c r="J50" s="103"/>
      <c r="K50" s="80">
        <f>A50*13.3</f>
        <v>0.05541666666666672</v>
      </c>
      <c r="L50" s="111"/>
      <c r="M50" s="86">
        <f t="shared" si="29"/>
        <v>0.08791666666666674</v>
      </c>
      <c r="N50" s="103"/>
      <c r="O50" s="48">
        <f t="shared" si="22"/>
        <v>0.11250000000000009</v>
      </c>
      <c r="P50" s="103"/>
      <c r="Q50" s="48">
        <f t="shared" si="23"/>
        <v>0.14583333333333345</v>
      </c>
      <c r="R50" s="103"/>
      <c r="S50" s="48">
        <f t="shared" si="24"/>
        <v>0.16250000000000014</v>
      </c>
      <c r="T50" s="111"/>
      <c r="U50" s="86">
        <f>A50*42.195</f>
        <v>0.17581250000000015</v>
      </c>
      <c r="V50" s="103"/>
      <c r="W50" s="64">
        <f>A50*100</f>
        <v>0.416666666666667</v>
      </c>
      <c r="X50" s="103"/>
      <c r="Y50" s="21">
        <f t="shared" si="12"/>
        <v>0.003333333333333336</v>
      </c>
      <c r="Z50" s="123"/>
      <c r="AA50" s="48">
        <f t="shared" si="13"/>
        <v>0.00416666666666667</v>
      </c>
      <c r="AB50" s="111"/>
      <c r="AC50" s="30">
        <f t="shared" si="14"/>
        <v>0.0062500000000000056</v>
      </c>
      <c r="AD50" s="103"/>
      <c r="AE50" s="74">
        <f t="shared" si="15"/>
        <v>0.012500000000000011</v>
      </c>
    </row>
    <row r="51" spans="3:29" ht="13.5" thickTop="1">
      <c r="C51" s="2"/>
      <c r="I51" s="56"/>
      <c r="M51" s="87"/>
      <c r="U51" s="87"/>
      <c r="W51" s="65"/>
      <c r="AC51" s="31"/>
    </row>
    <row r="52" spans="3:29" ht="12.75">
      <c r="C52" s="2"/>
      <c r="I52" s="56"/>
      <c r="M52" s="87"/>
      <c r="U52" s="87"/>
      <c r="W52" s="65"/>
      <c r="AC52" s="31"/>
    </row>
  </sheetData>
  <printOptions horizontalCentered="1" verticalCentered="1"/>
  <pageMargins left="0.75" right="0.75" top="0.75" bottom="0.75" header="0.5" footer="0"/>
  <pageSetup fitToHeight="1" fitToWidth="1" horizontalDpi="300" verticalDpi="300" orientation="landscape" paperSize="9" scale="75" r:id="rId1"/>
  <headerFooter alignWithMargins="0">
    <oddHeader>&amp;C&amp;F 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gr</cp:lastModifiedBy>
  <cp:lastPrinted>2002-07-21T09:35:04Z</cp:lastPrinted>
  <dcterms:created xsi:type="dcterms:W3CDTF">2002-06-27T00:45:48Z</dcterms:created>
  <dcterms:modified xsi:type="dcterms:W3CDTF">2003-08-01T10:21:51Z</dcterms:modified>
  <cp:category/>
  <cp:version/>
  <cp:contentType/>
  <cp:contentStatus/>
</cp:coreProperties>
</file>